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chartsheets/sheet2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imkarpe/Documents/_Downloads/"/>
    </mc:Choice>
  </mc:AlternateContent>
  <xr:revisionPtr revIDLastSave="0" documentId="13_ncr:1_{6C7BCB9E-22C4-1645-AB5C-F0615B7C58C6}" xr6:coauthVersionLast="47" xr6:coauthVersionMax="47" xr10:uidLastSave="{00000000-0000-0000-0000-000000000000}"/>
  <bookViews>
    <workbookView xWindow="36160" yWindow="-1060" windowWidth="28800" windowHeight="16140" activeTab="5" xr2:uid="{00000000-000D-0000-FFFF-FFFF00000000}"/>
  </bookViews>
  <sheets>
    <sheet name="DSP wages" sheetId="11" r:id="rId1"/>
    <sheet name="DSP and Supervisory Race" sheetId="12" r:id="rId2"/>
    <sheet name="High Needs Funding" sheetId="13" r:id="rId3"/>
    <sheet name="HNF Sample distribution" sheetId="16" r:id="rId4"/>
    <sheet name="Support Costs Summary" sheetId="5" r:id="rId5"/>
    <sheet name="ISPM Summary" sheetId="6" r:id="rId6"/>
    <sheet name="SD compared with..." sheetId="1" r:id="rId7"/>
    <sheet name="Division of costs" sheetId="14" r:id="rId8"/>
    <sheet name="Children (0-20)" sheetId="2" r:id="rId9"/>
    <sheet name="Division of costs for Children" sheetId="15" r:id="rId10"/>
    <sheet name="ISPM 2" sheetId="8" r:id="rId11"/>
    <sheet name="ISPM 4" sheetId="4" r:id="rId12"/>
    <sheet name="ISPM 4- Children" sheetId="10" r:id="rId13"/>
    <sheet name="ISPM 6" sheetId="3" r:id="rId14"/>
    <sheet name="ISPM 6 for Young Adults" sheetId="18" r:id="rId15"/>
    <sheet name="ISPM 6- Children" sheetId="9" r:id="rId16"/>
    <sheet name="ISPM unk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6" l="1"/>
  <c r="D33" i="6"/>
  <c r="E32" i="6"/>
  <c r="D32" i="6"/>
  <c r="E31" i="6"/>
  <c r="D31" i="6"/>
  <c r="E30" i="6"/>
  <c r="D30" i="6"/>
  <c r="E29" i="6"/>
  <c r="D29" i="6"/>
  <c r="D28" i="6"/>
  <c r="M6" i="18"/>
  <c r="M7" i="18" s="1"/>
  <c r="M4" i="18"/>
  <c r="M10" i="18" s="1"/>
  <c r="L4" i="18"/>
  <c r="L10" i="18" s="1"/>
  <c r="M3" i="18"/>
  <c r="P3" i="18" s="1"/>
  <c r="L3" i="18"/>
  <c r="L9" i="18" s="1"/>
  <c r="J11" i="6"/>
  <c r="J12" i="6"/>
  <c r="D7" i="13"/>
  <c r="F63" i="1"/>
  <c r="E63" i="1"/>
  <c r="T3" i="1"/>
  <c r="T4" i="1"/>
  <c r="T5" i="1"/>
  <c r="T6" i="1"/>
  <c r="T7" i="1"/>
  <c r="T8" i="1"/>
  <c r="T9" i="1"/>
  <c r="T10" i="1"/>
  <c r="T11" i="1"/>
  <c r="T12" i="1"/>
  <c r="T13" i="1"/>
  <c r="T2" i="1"/>
  <c r="T17" i="1" s="1"/>
  <c r="S3" i="1"/>
  <c r="S4" i="1"/>
  <c r="S5" i="1"/>
  <c r="S6" i="1"/>
  <c r="S7" i="1"/>
  <c r="S8" i="1"/>
  <c r="S9" i="1"/>
  <c r="S10" i="1"/>
  <c r="S11" i="1"/>
  <c r="S12" i="1"/>
  <c r="S13" i="1"/>
  <c r="P3" i="1"/>
  <c r="P4" i="1"/>
  <c r="P5" i="1"/>
  <c r="P6" i="1"/>
  <c r="P7" i="1"/>
  <c r="P8" i="1"/>
  <c r="P9" i="1"/>
  <c r="P10" i="1"/>
  <c r="P11" i="1"/>
  <c r="P12" i="1"/>
  <c r="P2" i="1"/>
  <c r="F60" i="1"/>
  <c r="N17" i="2"/>
  <c r="N7" i="2"/>
  <c r="M7" i="2"/>
  <c r="M5" i="2"/>
  <c r="N5" i="2" s="1"/>
  <c r="M4" i="2"/>
  <c r="M3" i="2"/>
  <c r="M12" i="2"/>
  <c r="N12" i="2" s="1"/>
  <c r="M11" i="2"/>
  <c r="N11" i="2" s="1"/>
  <c r="M10" i="2"/>
  <c r="N10" i="2" s="1"/>
  <c r="M9" i="2"/>
  <c r="N9" i="2" s="1"/>
  <c r="M8" i="2"/>
  <c r="N8" i="2" s="1"/>
  <c r="M5" i="1"/>
  <c r="M6" i="2"/>
  <c r="N4" i="2"/>
  <c r="M6" i="1"/>
  <c r="M11" i="1"/>
  <c r="M9" i="1"/>
  <c r="M10" i="1"/>
  <c r="M8" i="1"/>
  <c r="M7" i="1"/>
  <c r="P4" i="18" l="1"/>
  <c r="L7" i="18"/>
  <c r="M9" i="18"/>
  <c r="P13" i="1"/>
  <c r="Q4" i="1" s="1"/>
  <c r="M13" i="2"/>
  <c r="N13" i="2" s="1"/>
  <c r="N6" i="2"/>
  <c r="M2" i="1"/>
  <c r="S2" i="1" s="1"/>
  <c r="M4" i="1"/>
  <c r="N14" i="2"/>
  <c r="N3" i="2"/>
  <c r="M14" i="2"/>
  <c r="N4" i="1"/>
  <c r="M13" i="1"/>
  <c r="N13" i="1" s="1"/>
  <c r="M3" i="1"/>
  <c r="N3" i="1" s="1"/>
  <c r="E60" i="1"/>
  <c r="C7" i="13"/>
  <c r="I8" i="12"/>
  <c r="H8" i="12"/>
  <c r="I6" i="12"/>
  <c r="H6" i="12"/>
  <c r="E14" i="12"/>
  <c r="D14" i="12"/>
  <c r="H50" i="3"/>
  <c r="E50" i="3"/>
  <c r="H49" i="3"/>
  <c r="E49" i="3"/>
  <c r="E44" i="9"/>
  <c r="E43" i="9"/>
  <c r="E45" i="9"/>
  <c r="N44" i="10"/>
  <c r="L44" i="10"/>
  <c r="E57" i="4"/>
  <c r="F57" i="4"/>
  <c r="H57" i="4"/>
  <c r="P44" i="10"/>
  <c r="P40" i="10"/>
  <c r="P23" i="10"/>
  <c r="M42" i="10"/>
  <c r="Q42" i="10" s="1"/>
  <c r="L42" i="10"/>
  <c r="P42" i="10" s="1"/>
  <c r="O42" i="10"/>
  <c r="N42" i="10"/>
  <c r="W17" i="10"/>
  <c r="V17" i="10"/>
  <c r="U24" i="10"/>
  <c r="U17" i="10"/>
  <c r="L26" i="10"/>
  <c r="P26" i="10" s="1"/>
  <c r="U26" i="10" s="1"/>
  <c r="L24" i="10"/>
  <c r="M36" i="9"/>
  <c r="L36" i="9"/>
  <c r="O36" i="9"/>
  <c r="N36" i="9"/>
  <c r="O37" i="9"/>
  <c r="N37" i="9"/>
  <c r="M37" i="9"/>
  <c r="R37" i="9" s="1"/>
  <c r="L37" i="9"/>
  <c r="P37" i="9" s="1"/>
  <c r="U37" i="9" s="1"/>
  <c r="S37" i="9"/>
  <c r="R26" i="10"/>
  <c r="M24" i="10"/>
  <c r="M26" i="10"/>
  <c r="M41" i="10"/>
  <c r="L41" i="10"/>
  <c r="O41" i="10"/>
  <c r="S41" i="10" s="1"/>
  <c r="N41" i="10"/>
  <c r="N24" i="10"/>
  <c r="O24" i="10"/>
  <c r="S24" i="10" s="1"/>
  <c r="P24" i="10"/>
  <c r="N26" i="10"/>
  <c r="O26" i="10"/>
  <c r="S26" i="10" s="1"/>
  <c r="Q26" i="10"/>
  <c r="C47" i="5"/>
  <c r="S24" i="9"/>
  <c r="S38" i="9"/>
  <c r="S22" i="9"/>
  <c r="M24" i="9"/>
  <c r="Q24" i="9" s="1"/>
  <c r="T24" i="9" s="1"/>
  <c r="L24" i="9"/>
  <c r="P24" i="9" s="1"/>
  <c r="U24" i="9" s="1"/>
  <c r="O24" i="9"/>
  <c r="N24" i="9"/>
  <c r="M38" i="9"/>
  <c r="Q38" i="9" s="1"/>
  <c r="L38" i="9"/>
  <c r="P38" i="9" s="1"/>
  <c r="M22" i="9"/>
  <c r="Q22" i="9" s="1"/>
  <c r="L22" i="9"/>
  <c r="P22" i="9" s="1"/>
  <c r="O38" i="9"/>
  <c r="N38" i="9"/>
  <c r="O22" i="9"/>
  <c r="N22" i="9"/>
  <c r="J10" i="6"/>
  <c r="J14" i="6"/>
  <c r="J9" i="6"/>
  <c r="I13" i="6"/>
  <c r="I14" i="6"/>
  <c r="C13" i="6"/>
  <c r="D13" i="6"/>
  <c r="E13" i="6"/>
  <c r="C14" i="6"/>
  <c r="D14" i="6"/>
  <c r="E14" i="6"/>
  <c r="G14" i="6"/>
  <c r="H12" i="6"/>
  <c r="H10" i="6"/>
  <c r="H11" i="6"/>
  <c r="H9" i="6"/>
  <c r="H21" i="6" s="1"/>
  <c r="G11" i="6"/>
  <c r="G9" i="6"/>
  <c r="F12" i="6"/>
  <c r="F10" i="6"/>
  <c r="F11" i="6"/>
  <c r="F14" i="6" s="1"/>
  <c r="F9" i="6"/>
  <c r="C13" i="5"/>
  <c r="C14" i="5"/>
  <c r="C16" i="5"/>
  <c r="C18" i="5"/>
  <c r="D18" i="5" s="1"/>
  <c r="G21" i="6" l="1"/>
  <c r="H14" i="6"/>
  <c r="F22" i="6"/>
  <c r="C21" i="6"/>
  <c r="D21" i="6"/>
  <c r="E21" i="6"/>
  <c r="G13" i="6"/>
  <c r="F21" i="6"/>
  <c r="H13" i="6"/>
  <c r="H22" i="6"/>
  <c r="F13" i="6"/>
  <c r="C22" i="6"/>
  <c r="D22" i="6"/>
  <c r="E22" i="6"/>
  <c r="G22" i="6"/>
  <c r="Q2" i="1"/>
  <c r="Q5" i="1"/>
  <c r="Q13" i="1"/>
  <c r="Q3" i="1"/>
  <c r="Q7" i="1"/>
  <c r="Q10" i="1"/>
  <c r="Q11" i="1"/>
  <c r="Q12" i="1"/>
  <c r="Q6" i="1"/>
  <c r="Q8" i="1"/>
  <c r="N2" i="1"/>
  <c r="N17" i="1" s="1"/>
  <c r="Q9" i="1"/>
  <c r="M12" i="1"/>
  <c r="N12" i="1" s="1"/>
  <c r="N6" i="1"/>
  <c r="N10" i="1"/>
  <c r="N9" i="1"/>
  <c r="N11" i="1"/>
  <c r="N7" i="1"/>
  <c r="N8" i="1"/>
  <c r="N5" i="1"/>
  <c r="J13" i="6"/>
  <c r="T22" i="9"/>
  <c r="U22" i="9"/>
  <c r="R24" i="9"/>
  <c r="L41" i="9"/>
  <c r="L43" i="9" s="1"/>
  <c r="L42" i="9"/>
  <c r="P41" i="9"/>
  <c r="P21" i="9" s="1"/>
  <c r="R22" i="9"/>
  <c r="R38" i="9"/>
  <c r="P36" i="9"/>
  <c r="U36" i="9" s="1"/>
  <c r="R36" i="9"/>
  <c r="S36" i="9"/>
  <c r="Q36" i="9"/>
  <c r="T36" i="9" s="1"/>
  <c r="Q37" i="9"/>
  <c r="T37" i="9" s="1"/>
  <c r="R24" i="10"/>
  <c r="R41" i="10"/>
  <c r="P41" i="10"/>
  <c r="Q41" i="10"/>
  <c r="Q24" i="10"/>
  <c r="T24" i="10" s="1"/>
  <c r="T26" i="10"/>
  <c r="T38" i="9"/>
  <c r="C15" i="5"/>
  <c r="C17" i="5" s="1"/>
  <c r="C19" i="5" s="1"/>
  <c r="D19" i="5" s="1"/>
  <c r="D16" i="5"/>
  <c r="D14" i="5"/>
  <c r="D13" i="5"/>
  <c r="E18" i="5"/>
  <c r="E13" i="5"/>
  <c r="E14" i="5"/>
  <c r="E16" i="5"/>
  <c r="Q17" i="1" l="1"/>
  <c r="V17" i="9"/>
  <c r="W17" i="9"/>
  <c r="P40" i="9"/>
  <c r="U17" i="9"/>
  <c r="T41" i="10"/>
  <c r="F18" i="5"/>
  <c r="F16" i="5"/>
  <c r="E15" i="5"/>
  <c r="E17" i="5" s="1"/>
  <c r="F17" i="5" s="1"/>
  <c r="F14" i="5"/>
  <c r="F13" i="5"/>
  <c r="D17" i="5"/>
  <c r="D15" i="5"/>
  <c r="F15" i="5" l="1"/>
  <c r="E19" i="5"/>
  <c r="F19" i="5" s="1"/>
</calcChain>
</file>

<file path=xl/sharedStrings.xml><?xml version="1.0" encoding="utf-8"?>
<sst xmlns="http://schemas.openxmlformats.org/spreadsheetml/2006/main" count="1189" uniqueCount="231">
  <si>
    <t>Not Self-Directed</t>
  </si>
  <si>
    <t>Care Coordination Organization</t>
  </si>
  <si>
    <t>Care Coordination</t>
  </si>
  <si>
    <t>Not Self-Directed</t>
  </si>
  <si>
    <t>Residential Habilitation - CR/IRA - Supervised</t>
  </si>
  <si>
    <t>Not Self-Directed</t>
  </si>
  <si>
    <t>Residential Habilitation - CR/IRA - Supported</t>
  </si>
  <si>
    <t>Not Self-Directed</t>
  </si>
  <si>
    <t>Residential Habilitation - Family Care</t>
  </si>
  <si>
    <t>Certified Residential</t>
  </si>
  <si>
    <t>Not Self-Directed</t>
  </si>
  <si>
    <t>Article 16 Clinic</t>
  </si>
  <si>
    <t>Not Self-Directed</t>
  </si>
  <si>
    <t>Crisis Services For IDD</t>
  </si>
  <si>
    <t>Not Self-Directed</t>
  </si>
  <si>
    <t>Independent Practitioner Services For IDD (IPSIDD)</t>
  </si>
  <si>
    <t>Not Self-Directed</t>
  </si>
  <si>
    <t>Intensive BehavioralL Services</t>
  </si>
  <si>
    <t>Clinical Supports</t>
  </si>
  <si>
    <t>Agency Supported Self-Direction</t>
  </si>
  <si>
    <t>Budget Authority Self-Direction</t>
  </si>
  <si>
    <t>Not Self-Directed</t>
  </si>
  <si>
    <t>Community Habilitation</t>
  </si>
  <si>
    <t>Not Self-Directed</t>
  </si>
  <si>
    <t>Pathway To Employment</t>
  </si>
  <si>
    <t>Not Self-Directed</t>
  </si>
  <si>
    <t>Prevocational Services - Community</t>
  </si>
  <si>
    <t>Not Self-Directed</t>
  </si>
  <si>
    <t>Prevocational Services - Facility</t>
  </si>
  <si>
    <t>Agency Supported Self-Direction</t>
  </si>
  <si>
    <t>Budget Authority Self-Direction</t>
  </si>
  <si>
    <t>Not Self-Directed</t>
  </si>
  <si>
    <t>Supported Employment</t>
  </si>
  <si>
    <t>Employment Supports</t>
  </si>
  <si>
    <t>Not Self-Directed</t>
  </si>
  <si>
    <t>Adaptive Technology</t>
  </si>
  <si>
    <t>Budget Authority Self-Direction</t>
  </si>
  <si>
    <t>Community Transition Supports</t>
  </si>
  <si>
    <t>Not Self-Directed</t>
  </si>
  <si>
    <t>Environmental Modifications</t>
  </si>
  <si>
    <t>Not Self-Directed</t>
  </si>
  <si>
    <t>Family Education &amp; Training</t>
  </si>
  <si>
    <t>Other Supports and Services</t>
  </si>
  <si>
    <t>Agency Supported Self-Direction</t>
  </si>
  <si>
    <t>Budget Authority Self-Direction</t>
  </si>
  <si>
    <t>Not Self-Directed</t>
  </si>
  <si>
    <t>Respite</t>
  </si>
  <si>
    <t>Budget Authority Self-Direction</t>
  </si>
  <si>
    <t>Fiscal Intermediary</t>
  </si>
  <si>
    <t>Budget Authority Self-Direction</t>
  </si>
  <si>
    <t>Individually Directed Goods &amp; Services</t>
  </si>
  <si>
    <t>Budget Authority Self-Direction</t>
  </si>
  <si>
    <t>Live-in Caregiver Room &amp; Board Stipend</t>
  </si>
  <si>
    <t>Budget Authority Self-Direction</t>
  </si>
  <si>
    <t>Support Broker</t>
  </si>
  <si>
    <t>Services Supporting Self-Direction</t>
  </si>
  <si>
    <t>Not Self-Directed</t>
  </si>
  <si>
    <t>Day Habilitation</t>
  </si>
  <si>
    <t>Not Self-Directed</t>
  </si>
  <si>
    <t>Day Treatment</t>
  </si>
  <si>
    <t>Structured Day Programs</t>
  </si>
  <si>
    <t>Total</t>
  </si>
  <si>
    <t>Self-Directing (With Budget Authority)</t>
  </si>
  <si>
    <t>Not Self-Directed</t>
  </si>
  <si>
    <t>Care Coordination Organization</t>
  </si>
  <si>
    <t>Care Coordination</t>
  </si>
  <si>
    <t>Not Self-Directed</t>
  </si>
  <si>
    <t>Residential Habilitation - CR/IRA - Supervised</t>
  </si>
  <si>
    <t>Not Self-Directed</t>
  </si>
  <si>
    <t>Residential Habilitation - CR/IRA - Supported</t>
  </si>
  <si>
    <t>Not Self-Directed</t>
  </si>
  <si>
    <t>Residential Habilitation - Family Care</t>
  </si>
  <si>
    <t>Certified Residential</t>
  </si>
  <si>
    <t>Not Self-Directed</t>
  </si>
  <si>
    <t>Article 16 Clinic</t>
  </si>
  <si>
    <t>Not Self-Directed</t>
  </si>
  <si>
    <t>Crisis Services For IDD</t>
  </si>
  <si>
    <t>Not Self-Directed</t>
  </si>
  <si>
    <t>Independent Practitioner Services For IDD (IPSIDD)</t>
  </si>
  <si>
    <t>Not Self-Directed</t>
  </si>
  <si>
    <t>Intensive BehavioralL Services</t>
  </si>
  <si>
    <t>Clinical Supports</t>
  </si>
  <si>
    <t>Agency Supported Self-Direction</t>
  </si>
  <si>
    <t>Not Self-Directed</t>
  </si>
  <si>
    <t>Community Habilitation</t>
  </si>
  <si>
    <t>Not Self-Directed</t>
  </si>
  <si>
    <t>Pathway To Employment</t>
  </si>
  <si>
    <t>Not Self-Directed</t>
  </si>
  <si>
    <t>Prevocational Services - Community</t>
  </si>
  <si>
    <t>Not Self-Directed</t>
  </si>
  <si>
    <t>Prevocational Services - Facility</t>
  </si>
  <si>
    <t>Agency Supported Self-Direction</t>
  </si>
  <si>
    <t>Not Self-Directed</t>
  </si>
  <si>
    <t>Supported Employment</t>
  </si>
  <si>
    <t>Employment Supports</t>
  </si>
  <si>
    <t>Not Self-Directed</t>
  </si>
  <si>
    <t>Adaptive Technology</t>
  </si>
  <si>
    <t>Not Self-Directed</t>
  </si>
  <si>
    <t>Environmental Modifications</t>
  </si>
  <si>
    <t>Not Self-Directed</t>
  </si>
  <si>
    <t>Family Education &amp; Training</t>
  </si>
  <si>
    <t>Other Supports and Services</t>
  </si>
  <si>
    <t>Agency Supported Self-Direction</t>
  </si>
  <si>
    <t>Not Self-Directed</t>
  </si>
  <si>
    <t>Respite</t>
  </si>
  <si>
    <t>Not Self-Directed</t>
  </si>
  <si>
    <t>Day Habilitation</t>
  </si>
  <si>
    <t>Not Self-Directed</t>
  </si>
  <si>
    <t>Day Habilitation - ICF Residents</t>
  </si>
  <si>
    <t>Not Self-Directed</t>
  </si>
  <si>
    <t>Day Treatment</t>
  </si>
  <si>
    <t>Structured Day Programs</t>
  </si>
  <si>
    <t>Total</t>
  </si>
  <si>
    <t>All Others</t>
  </si>
  <si>
    <t>Total</t>
  </si>
  <si>
    <t>Grand Total</t>
  </si>
  <si>
    <t>Total Individuals</t>
  </si>
  <si>
    <t>Total Payment</t>
  </si>
  <si>
    <t>Average Payment /  Individual</t>
  </si>
  <si>
    <t>Beneficary Years</t>
  </si>
  <si>
    <t>Average Payment /  Beneficiary Year</t>
  </si>
  <si>
    <t>Recipient Self-Direction Status</t>
  </si>
  <si>
    <t>OPWDD Broad Service Category</t>
  </si>
  <si>
    <t>OPWDD Service Description</t>
  </si>
  <si>
    <t>OPWDD Service Self-Direction Type</t>
  </si>
  <si>
    <t>Children</t>
  </si>
  <si>
    <t>Adults</t>
  </si>
  <si>
    <t>%</t>
  </si>
  <si>
    <t>$</t>
  </si>
  <si>
    <t>SD count</t>
  </si>
  <si>
    <t>SD cost per person-year</t>
  </si>
  <si>
    <t>All</t>
  </si>
  <si>
    <t>SD fraction of Other cost</t>
  </si>
  <si>
    <t>Care Management</t>
  </si>
  <si>
    <t>Total Medicaid spend</t>
  </si>
  <si>
    <t>Cost of CM, FI &amp; SB</t>
  </si>
  <si>
    <t xml:space="preserve">Subtotal: Cost of CM+FI </t>
  </si>
  <si>
    <t>Medicaid spend in selected categories, as % of total</t>
  </si>
  <si>
    <t>Children (age 0-20)</t>
  </si>
  <si>
    <t>Adults (age 21+)</t>
  </si>
  <si>
    <t xml:space="preserve">Source: </t>
  </si>
  <si>
    <t>https://opwdd.ny.gov/data/self-direction-data-story-strategic-planning</t>
  </si>
  <si>
    <t xml:space="preserve">Table: Self-Directing With Budget Authority vs All Others </t>
  </si>
  <si>
    <t>Downloaded October 28, 2024</t>
  </si>
  <si>
    <t xml:space="preserve">Due to the current design of New York State's Self-Direction, the cost of overhead is high. </t>
  </si>
  <si>
    <t xml:space="preserve">Advocates believe that this is due to imposing a culture of compliance and over-regulation. </t>
  </si>
  <si>
    <t>It should NOT cost 39 cents to deliver 61 cents worth of services.</t>
  </si>
  <si>
    <t>With that much money consumed by 'support' functions, the parents should not have to be doing any administrative work.</t>
  </si>
  <si>
    <t>For the population of children, age 20 and below, for each dollar of Medicaid money, 39 cents gets consumed by 'supports'.</t>
  </si>
  <si>
    <t>Everything should be completed by the Care Manager and Fiscal Intermediary, and the parents able to just review and sign.</t>
  </si>
  <si>
    <t>Available to spend on services</t>
  </si>
  <si>
    <t>unknown</t>
  </si>
  <si>
    <t>Support Costs</t>
  </si>
  <si>
    <t>Downloaded October 29, 2024</t>
  </si>
  <si>
    <t>ISPM score of 2,4,6 are for people with high behavrioral support needs.</t>
  </si>
  <si>
    <t xml:space="preserve">ISPM </t>
  </si>
  <si>
    <t>Behavioral Support Needs</t>
  </si>
  <si>
    <t>Direct support needs</t>
  </si>
  <si>
    <t>Low behavioral needs</t>
  </si>
  <si>
    <t>High behavioral needs</t>
  </si>
  <si>
    <t>L</t>
  </si>
  <si>
    <t>M</t>
  </si>
  <si>
    <t>H</t>
  </si>
  <si>
    <t>SD % of people in category</t>
  </si>
  <si>
    <t>Count of all others</t>
  </si>
  <si>
    <t>Cost per person-year of others</t>
  </si>
  <si>
    <t>Count</t>
  </si>
  <si>
    <t>Currently, 11 ISPM6 in SD are in supervised IRAs.</t>
  </si>
  <si>
    <t>Supervised IRAs</t>
  </si>
  <si>
    <t>if those Adults were to move into certified services</t>
  </si>
  <si>
    <t>Increase in costs</t>
  </si>
  <si>
    <t>ICF</t>
  </si>
  <si>
    <t>https://opwdd.ny.gov/data/services-data-story-strategic-planning</t>
  </si>
  <si>
    <t>SD DayHab</t>
  </si>
  <si>
    <t>Per person</t>
  </si>
  <si>
    <t>Adding the two totals</t>
  </si>
  <si>
    <t>Discrepancy from Grand Total</t>
  </si>
  <si>
    <t>Adults (By sub-traction)</t>
  </si>
  <si>
    <t>Workforce makeup</t>
  </si>
  <si>
    <t>Source</t>
  </si>
  <si>
    <t>https://opwdd.ny.gov/data/state-workforce-survey</t>
  </si>
  <si>
    <t>Part-time</t>
  </si>
  <si>
    <t>Full-time</t>
  </si>
  <si>
    <t>NYS</t>
  </si>
  <si>
    <t>National</t>
  </si>
  <si>
    <t>Race</t>
  </si>
  <si>
    <t>American Indian or Alaskan native</t>
  </si>
  <si>
    <t>Asian</t>
  </si>
  <si>
    <t>Black or African American</t>
  </si>
  <si>
    <t>White</t>
  </si>
  <si>
    <t>Hispanic/Latino</t>
  </si>
  <si>
    <t>Pacific Islander</t>
  </si>
  <si>
    <t>More than one race/ethnicity</t>
  </si>
  <si>
    <t>Other</t>
  </si>
  <si>
    <t>Don't Know</t>
  </si>
  <si>
    <t>DSP</t>
  </si>
  <si>
    <t>FLS</t>
  </si>
  <si>
    <t>Supervisory</t>
  </si>
  <si>
    <t>Care Management in 2023</t>
  </si>
  <si>
    <t>New to CM in 2023</t>
  </si>
  <si>
    <t>Approved for HNF in 2024</t>
  </si>
  <si>
    <t>Sder Medicaid</t>
  </si>
  <si>
    <t>Clinical Services</t>
  </si>
  <si>
    <t>CommHab</t>
  </si>
  <si>
    <t>Employment</t>
  </si>
  <si>
    <t>Day Hab</t>
  </si>
  <si>
    <t>IDGS</t>
  </si>
  <si>
    <t>Misc Other Services</t>
  </si>
  <si>
    <t>20 and under</t>
  </si>
  <si>
    <t>Adults only</t>
  </si>
  <si>
    <t>"Admin"</t>
  </si>
  <si>
    <t>One out of three in the waiver</t>
  </si>
  <si>
    <t>One dollar out of every 7</t>
  </si>
  <si>
    <t>Y</t>
  </si>
  <si>
    <t>X</t>
  </si>
  <si>
    <t>% of SD</t>
  </si>
  <si>
    <t>% of non-SD</t>
  </si>
  <si>
    <t>Rest of OPWDD HCBS</t>
  </si>
  <si>
    <t>SD w/FBA</t>
  </si>
  <si>
    <t>ISPM</t>
  </si>
  <si>
    <t>ISPM 6 and Age 21-39</t>
  </si>
  <si>
    <t>SD W/FBA</t>
  </si>
  <si>
    <t>All Others in HCBS</t>
  </si>
  <si>
    <t>Percent in SD</t>
  </si>
  <si>
    <t>Medicaid spend per person</t>
  </si>
  <si>
    <t>Ratio of costs</t>
  </si>
  <si>
    <t># in Certified</t>
  </si>
  <si>
    <t>% in certified</t>
  </si>
  <si>
    <t>Percent of group</t>
  </si>
  <si>
    <t>Ratio of cost to rest of HCBS</t>
  </si>
  <si>
    <t>ISPM Scores of People in Self-Direction w/ Full Budget Authority and everyone 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</si>
</sst>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;\(&quot;$&quot;#,##0\)"/>
    <numFmt numFmtId="165" formatCode="0.0%"/>
    <numFmt numFmtId="167" formatCode="_(* #,##0_);_(* \(#,##0\);_(* &quot;-&quot;??_);_(@_)"/>
  </numFmts>
  <fonts count="27" x14ac:knownFonts="1">
    <font>
      <sz val="11"/>
      <name val="Calibri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4"/>
      <name val="Calibri"/>
      <family val="2"/>
    </font>
    <font>
      <u/>
      <sz val="11"/>
      <color theme="10"/>
      <name val="Calibri"/>
      <family val="2"/>
    </font>
    <font>
      <b/>
      <sz val="16"/>
      <name val="Calibri"/>
      <family val="2"/>
    </font>
    <font>
      <sz val="14"/>
      <color rgb="FF000000"/>
      <name val="Arial"/>
      <family val="2"/>
    </font>
    <font>
      <sz val="18"/>
      <name val="Calibri"/>
      <family val="2"/>
    </font>
    <font>
      <sz val="14"/>
      <color rgb="FFFFFFFF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00000"/>
      <name val="Gill Sans Nova"/>
    </font>
    <font>
      <sz val="12"/>
      <color theme="1"/>
      <name val="Gill Sans Nova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5" fillId="0" borderId="1"/>
    <xf numFmtId="0" fontId="4" fillId="0" borderId="1"/>
    <xf numFmtId="0" fontId="15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23" fillId="0" borderId="1"/>
    <xf numFmtId="9" fontId="4" fillId="0" borderId="1" applyFont="0" applyFill="0" applyBorder="0" applyAlignment="0" applyProtection="0"/>
  </cellStyleXfs>
  <cellXfs count="204">
    <xf numFmtId="0" fontId="0" fillId="0" borderId="0" xfId="0"/>
    <xf numFmtId="0" fontId="5" fillId="0" borderId="1" xfId="2"/>
    <xf numFmtId="164" fontId="6" fillId="0" borderId="1" xfId="2" applyNumberFormat="1" applyFont="1" applyAlignment="1">
      <alignment vertical="center"/>
    </xf>
    <xf numFmtId="3" fontId="6" fillId="0" borderId="1" xfId="2" applyNumberFormat="1" applyFont="1" applyAlignment="1">
      <alignment vertical="center"/>
    </xf>
    <xf numFmtId="0" fontId="6" fillId="0" borderId="1" xfId="2" applyFont="1" applyAlignment="1">
      <alignment horizontal="center" vertical="center"/>
    </xf>
    <xf numFmtId="0" fontId="6" fillId="0" borderId="1" xfId="2" applyFont="1" applyAlignment="1">
      <alignment horizontal="left" vertical="top"/>
    </xf>
    <xf numFmtId="0" fontId="6" fillId="0" borderId="1" xfId="2" applyFont="1" applyAlignment="1">
      <alignment horizontal="left" vertical="center"/>
    </xf>
    <xf numFmtId="0" fontId="7" fillId="0" borderId="1" xfId="2" applyFont="1" applyAlignment="1">
      <alignment horizontal="center" vertical="center"/>
    </xf>
    <xf numFmtId="0" fontId="8" fillId="0" borderId="1" xfId="2" applyFont="1" applyAlignment="1">
      <alignment horizontal="center" vertical="center"/>
    </xf>
    <xf numFmtId="0" fontId="10" fillId="0" borderId="1" xfId="2" applyFont="1"/>
    <xf numFmtId="0" fontId="5" fillId="0" borderId="1" xfId="2" applyAlignment="1">
      <alignment horizontal="right"/>
    </xf>
    <xf numFmtId="164" fontId="5" fillId="2" borderId="2" xfId="2" applyNumberFormat="1" applyFill="1" applyBorder="1"/>
    <xf numFmtId="164" fontId="10" fillId="2" borderId="2" xfId="2" applyNumberFormat="1" applyFont="1" applyFill="1" applyBorder="1"/>
    <xf numFmtId="9" fontId="10" fillId="2" borderId="2" xfId="1" applyFont="1" applyFill="1" applyBorder="1"/>
    <xf numFmtId="9" fontId="10" fillId="0" borderId="1" xfId="1" applyFont="1" applyFill="1" applyBorder="1"/>
    <xf numFmtId="164" fontId="5" fillId="0" borderId="2" xfId="2" applyNumberFormat="1" applyBorder="1"/>
    <xf numFmtId="164" fontId="10" fillId="0" borderId="2" xfId="2" applyNumberFormat="1" applyFont="1" applyBorder="1"/>
    <xf numFmtId="9" fontId="10" fillId="0" borderId="2" xfId="1" applyFont="1" applyBorder="1"/>
    <xf numFmtId="9" fontId="5" fillId="2" borderId="2" xfId="1" applyFont="1" applyFill="1" applyBorder="1"/>
    <xf numFmtId="165" fontId="5" fillId="0" borderId="2" xfId="1" applyNumberFormat="1" applyFont="1" applyBorder="1"/>
    <xf numFmtId="0" fontId="4" fillId="0" borderId="1" xfId="3"/>
    <xf numFmtId="164" fontId="1" fillId="0" borderId="1" xfId="3" applyNumberFormat="1" applyFont="1" applyAlignment="1">
      <alignment vertical="center"/>
    </xf>
    <xf numFmtId="3" fontId="1" fillId="0" borderId="1" xfId="3" applyNumberFormat="1" applyFont="1" applyAlignment="1">
      <alignment vertical="center"/>
    </xf>
    <xf numFmtId="0" fontId="1" fillId="0" borderId="1" xfId="3" applyFont="1" applyAlignment="1">
      <alignment horizontal="center" vertical="center"/>
    </xf>
    <xf numFmtId="0" fontId="1" fillId="0" borderId="1" xfId="3" applyFont="1" applyAlignment="1">
      <alignment horizontal="left" vertical="top"/>
    </xf>
    <xf numFmtId="0" fontId="1" fillId="0" borderId="1" xfId="3" applyFont="1" applyAlignment="1">
      <alignment horizontal="left" vertical="center"/>
    </xf>
    <xf numFmtId="0" fontId="2" fillId="0" borderId="1" xfId="3" applyFont="1" applyAlignment="1">
      <alignment horizontal="center" vertical="center"/>
    </xf>
    <xf numFmtId="0" fontId="3" fillId="0" borderId="1" xfId="3" applyFont="1" applyAlignment="1">
      <alignment horizontal="center" vertical="center"/>
    </xf>
    <xf numFmtId="164" fontId="5" fillId="2" borderId="5" xfId="2" applyNumberFormat="1" applyFill="1" applyBorder="1"/>
    <xf numFmtId="165" fontId="5" fillId="2" borderId="5" xfId="1" applyNumberFormat="1" applyFont="1" applyFill="1" applyBorder="1"/>
    <xf numFmtId="164" fontId="5" fillId="0" borderId="5" xfId="2" applyNumberFormat="1" applyBorder="1"/>
    <xf numFmtId="165" fontId="5" fillId="0" borderId="5" xfId="1" applyNumberFormat="1" applyFont="1" applyBorder="1"/>
    <xf numFmtId="3" fontId="4" fillId="2" borderId="2" xfId="3" applyNumberFormat="1" applyFill="1" applyBorder="1"/>
    <xf numFmtId="3" fontId="1" fillId="2" borderId="1" xfId="3" applyNumberFormat="1" applyFont="1" applyFill="1" applyAlignment="1">
      <alignment vertical="center"/>
    </xf>
    <xf numFmtId="164" fontId="1" fillId="2" borderId="1" xfId="3" applyNumberFormat="1" applyFont="1" applyFill="1" applyAlignment="1">
      <alignment vertical="center"/>
    </xf>
    <xf numFmtId="0" fontId="4" fillId="0" borderId="4" xfId="2" applyFont="1" applyBorder="1"/>
    <xf numFmtId="0" fontId="5" fillId="0" borderId="4" xfId="2" applyBorder="1"/>
    <xf numFmtId="0" fontId="10" fillId="0" borderId="4" xfId="2" applyFont="1" applyBorder="1"/>
    <xf numFmtId="0" fontId="13" fillId="0" borderId="4" xfId="2" applyFont="1" applyBorder="1"/>
    <xf numFmtId="164" fontId="13" fillId="2" borderId="2" xfId="2" applyNumberFormat="1" applyFont="1" applyFill="1" applyBorder="1"/>
    <xf numFmtId="9" fontId="13" fillId="2" borderId="2" xfId="1" applyFont="1" applyFill="1" applyBorder="1"/>
    <xf numFmtId="164" fontId="13" fillId="0" borderId="2" xfId="2" applyNumberFormat="1" applyFont="1" applyBorder="1"/>
    <xf numFmtId="9" fontId="13" fillId="0" borderId="2" xfId="1" applyFont="1" applyBorder="1"/>
    <xf numFmtId="0" fontId="5" fillId="2" borderId="2" xfId="2" applyFill="1" applyBorder="1" applyAlignment="1">
      <alignment horizontal="center"/>
    </xf>
    <xf numFmtId="0" fontId="5" fillId="0" borderId="2" xfId="2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12" fillId="0" borderId="1" xfId="2" applyFont="1"/>
    <xf numFmtId="0" fontId="4" fillId="0" borderId="0" xfId="0" applyFont="1"/>
    <xf numFmtId="0" fontId="15" fillId="0" borderId="0" xfId="4"/>
    <xf numFmtId="0" fontId="13" fillId="0" borderId="2" xfId="2" applyFont="1" applyBorder="1"/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3" fontId="4" fillId="0" borderId="7" xfId="0" applyNumberFormat="1" applyFont="1" applyBorder="1"/>
    <xf numFmtId="0" fontId="4" fillId="3" borderId="6" xfId="0" applyFont="1" applyFill="1" applyBorder="1"/>
    <xf numFmtId="3" fontId="4" fillId="3" borderId="7" xfId="0" applyNumberFormat="1" applyFont="1" applyFill="1" applyBorder="1"/>
    <xf numFmtId="0" fontId="4" fillId="0" borderId="6" xfId="0" applyFont="1" applyBorder="1"/>
    <xf numFmtId="164" fontId="4" fillId="0" borderId="7" xfId="0" applyNumberFormat="1" applyFont="1" applyBorder="1"/>
    <xf numFmtId="164" fontId="4" fillId="3" borderId="7" xfId="0" applyNumberFormat="1" applyFont="1" applyFill="1" applyBorder="1"/>
    <xf numFmtId="9" fontId="4" fillId="0" borderId="7" xfId="0" applyNumberFormat="1" applyFont="1" applyBorder="1"/>
    <xf numFmtId="2" fontId="4" fillId="0" borderId="7" xfId="0" applyNumberFormat="1" applyFont="1" applyBorder="1"/>
    <xf numFmtId="0" fontId="11" fillId="0" borderId="0" xfId="0" applyFont="1"/>
    <xf numFmtId="0" fontId="4" fillId="0" borderId="1" xfId="0" applyFont="1" applyBorder="1" applyAlignment="1">
      <alignment horizontal="right"/>
    </xf>
    <xf numFmtId="0" fontId="0" fillId="0" borderId="1" xfId="0" applyBorder="1"/>
    <xf numFmtId="0" fontId="1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4" fillId="2" borderId="1" xfId="3" applyFill="1"/>
    <xf numFmtId="0" fontId="4" fillId="0" borderId="1" xfId="3" applyAlignment="1">
      <alignment horizontal="center"/>
    </xf>
    <xf numFmtId="164" fontId="4" fillId="3" borderId="2" xfId="0" applyNumberFormat="1" applyFont="1" applyFill="1" applyBorder="1"/>
    <xf numFmtId="0" fontId="1" fillId="4" borderId="1" xfId="3" applyFont="1" applyFill="1" applyAlignment="1">
      <alignment horizontal="left" vertical="center"/>
    </xf>
    <xf numFmtId="0" fontId="1" fillId="4" borderId="1" xfId="3" applyFont="1" applyFill="1" applyAlignment="1">
      <alignment horizontal="left" vertical="top"/>
    </xf>
    <xf numFmtId="3" fontId="1" fillId="4" borderId="1" xfId="3" applyNumberFormat="1" applyFont="1" applyFill="1" applyAlignment="1">
      <alignment vertical="center"/>
    </xf>
    <xf numFmtId="164" fontId="1" fillId="4" borderId="1" xfId="3" applyNumberFormat="1" applyFont="1" applyFill="1" applyAlignment="1">
      <alignment vertical="center"/>
    </xf>
    <xf numFmtId="0" fontId="4" fillId="4" borderId="1" xfId="3" applyFill="1"/>
    <xf numFmtId="164" fontId="4" fillId="5" borderId="2" xfId="0" applyNumberFormat="1" applyFont="1" applyFill="1" applyBorder="1"/>
    <xf numFmtId="3" fontId="4" fillId="4" borderId="2" xfId="3" applyNumberFormat="1" applyFill="1" applyBorder="1"/>
    <xf numFmtId="5" fontId="4" fillId="2" borderId="1" xfId="3" applyNumberFormat="1" applyFill="1"/>
    <xf numFmtId="9" fontId="4" fillId="4" borderId="1" xfId="1" applyFill="1" applyBorder="1"/>
    <xf numFmtId="5" fontId="4" fillId="0" borderId="1" xfId="3" applyNumberFormat="1"/>
    <xf numFmtId="0" fontId="4" fillId="0" borderId="1" xfId="3" applyAlignment="1">
      <alignment horizontal="right"/>
    </xf>
    <xf numFmtId="0" fontId="4" fillId="0" borderId="1" xfId="3" applyAlignment="1">
      <alignment horizontal="left" indent="1"/>
    </xf>
    <xf numFmtId="3" fontId="17" fillId="0" borderId="0" xfId="0" applyNumberFormat="1" applyFont="1"/>
    <xf numFmtId="8" fontId="0" fillId="0" borderId="0" xfId="0" applyNumberFormat="1"/>
    <xf numFmtId="0" fontId="1" fillId="6" borderId="1" xfId="3" applyFont="1" applyFill="1" applyAlignment="1">
      <alignment horizontal="center" vertical="center"/>
    </xf>
    <xf numFmtId="0" fontId="1" fillId="6" borderId="1" xfId="3" applyFont="1" applyFill="1" applyAlignment="1">
      <alignment horizontal="left" vertical="center"/>
    </xf>
    <xf numFmtId="0" fontId="1" fillId="6" borderId="1" xfId="3" applyFont="1" applyFill="1" applyAlignment="1">
      <alignment horizontal="left" vertical="top"/>
    </xf>
    <xf numFmtId="3" fontId="1" fillId="6" borderId="1" xfId="3" applyNumberFormat="1" applyFont="1" applyFill="1" applyAlignment="1">
      <alignment vertical="center"/>
    </xf>
    <xf numFmtId="164" fontId="1" fillId="6" borderId="1" xfId="3" applyNumberFormat="1" applyFont="1" applyFill="1" applyAlignment="1">
      <alignment vertical="center"/>
    </xf>
    <xf numFmtId="0" fontId="4" fillId="6" borderId="1" xfId="3" applyFill="1"/>
    <xf numFmtId="3" fontId="4" fillId="6" borderId="2" xfId="3" applyNumberFormat="1" applyFill="1" applyBorder="1"/>
    <xf numFmtId="164" fontId="4" fillId="7" borderId="2" xfId="0" applyNumberFormat="1" applyFont="1" applyFill="1" applyBorder="1"/>
    <xf numFmtId="5" fontId="4" fillId="6" borderId="1" xfId="3" applyNumberFormat="1" applyFill="1"/>
    <xf numFmtId="9" fontId="4" fillId="6" borderId="1" xfId="1" applyFill="1" applyBorder="1"/>
    <xf numFmtId="9" fontId="4" fillId="2" borderId="1" xfId="1" applyFill="1" applyBorder="1"/>
    <xf numFmtId="165" fontId="4" fillId="2" borderId="1" xfId="1" applyNumberFormat="1" applyFill="1" applyBorder="1"/>
    <xf numFmtId="9" fontId="4" fillId="0" borderId="1" xfId="1" applyBorder="1"/>
    <xf numFmtId="165" fontId="4" fillId="0" borderId="1" xfId="1" applyNumberFormat="1" applyBorder="1"/>
    <xf numFmtId="3" fontId="4" fillId="3" borderId="2" xfId="0" applyNumberFormat="1" applyFont="1" applyFill="1" applyBorder="1"/>
    <xf numFmtId="164" fontId="4" fillId="3" borderId="4" xfId="0" applyNumberFormat="1" applyFont="1" applyFill="1" applyBorder="1"/>
    <xf numFmtId="3" fontId="4" fillId="3" borderId="4" xfId="0" applyNumberFormat="1" applyFont="1" applyFill="1" applyBorder="1"/>
    <xf numFmtId="3" fontId="4" fillId="0" borderId="1" xfId="3" applyNumberFormat="1"/>
    <xf numFmtId="0" fontId="18" fillId="0" borderId="0" xfId="0" applyFont="1"/>
    <xf numFmtId="165" fontId="0" fillId="0" borderId="0" xfId="0" applyNumberFormat="1"/>
    <xf numFmtId="0" fontId="19" fillId="0" borderId="0" xfId="0" applyFont="1"/>
    <xf numFmtId="0" fontId="17" fillId="0" borderId="0" xfId="0" applyFont="1"/>
    <xf numFmtId="10" fontId="0" fillId="0" borderId="0" xfId="0" applyNumberFormat="1"/>
    <xf numFmtId="10" fontId="17" fillId="0" borderId="0" xfId="0" applyNumberFormat="1" applyFont="1"/>
    <xf numFmtId="0" fontId="20" fillId="0" borderId="0" xfId="0" applyFont="1"/>
    <xf numFmtId="0" fontId="21" fillId="0" borderId="0" xfId="0" applyFont="1"/>
    <xf numFmtId="165" fontId="17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0" fillId="0" borderId="0" xfId="0" applyNumberFormat="1"/>
    <xf numFmtId="165" fontId="0" fillId="0" borderId="0" xfId="1" applyNumberFormat="1" applyFont="1"/>
    <xf numFmtId="3" fontId="9" fillId="8" borderId="1" xfId="2" applyNumberFormat="1" applyFont="1" applyFill="1" applyAlignment="1">
      <alignment vertical="center"/>
    </xf>
    <xf numFmtId="164" fontId="9" fillId="8" borderId="1" xfId="2" applyNumberFormat="1" applyFont="1" applyFill="1" applyAlignment="1">
      <alignment vertical="center"/>
    </xf>
    <xf numFmtId="164" fontId="5" fillId="0" borderId="1" xfId="2" applyNumberFormat="1"/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top"/>
    </xf>
    <xf numFmtId="3" fontId="6" fillId="0" borderId="2" xfId="2" applyNumberFormat="1" applyFont="1" applyBorder="1" applyAlignment="1">
      <alignment vertical="center"/>
    </xf>
    <xf numFmtId="164" fontId="6" fillId="0" borderId="2" xfId="2" applyNumberFormat="1" applyFont="1" applyBorder="1" applyAlignment="1">
      <alignment vertical="center"/>
    </xf>
    <xf numFmtId="3" fontId="9" fillId="4" borderId="2" xfId="2" applyNumberFormat="1" applyFont="1" applyFill="1" applyBorder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3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3" fontId="1" fillId="4" borderId="2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3" fontId="1" fillId="8" borderId="2" xfId="0" applyNumberFormat="1" applyFont="1" applyFill="1" applyBorder="1" applyAlignment="1">
      <alignment vertical="center"/>
    </xf>
    <xf numFmtId="164" fontId="1" fillId="8" borderId="2" xfId="0" applyNumberFormat="1" applyFont="1" applyFill="1" applyBorder="1" applyAlignment="1">
      <alignment vertical="center"/>
    </xf>
    <xf numFmtId="165" fontId="5" fillId="0" borderId="1" xfId="2" applyNumberFormat="1"/>
    <xf numFmtId="0" fontId="4" fillId="0" borderId="0" xfId="0" applyFont="1" applyAlignment="1">
      <alignment horizontal="right" indent="1"/>
    </xf>
    <xf numFmtId="2" fontId="0" fillId="0" borderId="0" xfId="0" applyNumberFormat="1"/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6" fontId="17" fillId="0" borderId="0" xfId="0" applyNumberFormat="1" applyFont="1"/>
    <xf numFmtId="0" fontId="14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2" applyFont="1" applyBorder="1" applyAlignment="1">
      <alignment horizontal="center" vertical="center" textRotation="90"/>
    </xf>
    <xf numFmtId="0" fontId="6" fillId="0" borderId="2" xfId="2" applyFont="1" applyBorder="1" applyAlignment="1">
      <alignment horizontal="center" vertical="center" textRotation="90"/>
    </xf>
    <xf numFmtId="0" fontId="6" fillId="0" borderId="1" xfId="2" applyFont="1" applyAlignment="1">
      <alignment horizontal="center" vertical="center"/>
    </xf>
    <xf numFmtId="0" fontId="6" fillId="0" borderId="1" xfId="2" applyFont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9" fillId="4" borderId="2" xfId="2" applyFont="1" applyFill="1" applyBorder="1" applyAlignment="1">
      <alignment horizontal="center" vertical="center"/>
    </xf>
    <xf numFmtId="0" fontId="9" fillId="8" borderId="1" xfId="2" applyFont="1" applyFill="1" applyAlignment="1">
      <alignment horizontal="center" vertical="center"/>
    </xf>
    <xf numFmtId="0" fontId="6" fillId="0" borderId="1" xfId="2" applyFont="1" applyAlignment="1">
      <alignment horizontal="center" vertical="center" textRotation="90"/>
    </xf>
    <xf numFmtId="0" fontId="1" fillId="0" borderId="1" xfId="3" applyFont="1" applyAlignment="1">
      <alignment horizontal="center" vertical="center"/>
    </xf>
    <xf numFmtId="0" fontId="1" fillId="0" borderId="1" xfId="3" applyFont="1" applyAlignment="1">
      <alignment horizontal="left" vertical="center"/>
    </xf>
    <xf numFmtId="0" fontId="1" fillId="2" borderId="1" xfId="3" applyFont="1" applyFill="1" applyAlignment="1">
      <alignment horizontal="center" vertical="center"/>
    </xf>
    <xf numFmtId="0" fontId="1" fillId="0" borderId="1" xfId="3" applyFont="1" applyAlignment="1">
      <alignment horizontal="center" vertical="center" textRotation="90"/>
    </xf>
    <xf numFmtId="0" fontId="23" fillId="0" borderId="1" xfId="6"/>
    <xf numFmtId="0" fontId="24" fillId="0" borderId="2" xfId="6" applyFont="1" applyBorder="1" applyAlignment="1">
      <alignment horizontal="center" vertical="top"/>
    </xf>
    <xf numFmtId="167" fontId="4" fillId="0" borderId="7" xfId="5" applyNumberFormat="1" applyFont="1" applyBorder="1"/>
    <xf numFmtId="167" fontId="4" fillId="3" borderId="7" xfId="5" applyNumberFormat="1" applyFont="1" applyFill="1" applyBorder="1"/>
    <xf numFmtId="167" fontId="0" fillId="0" borderId="0" xfId="0" applyNumberFormat="1"/>
    <xf numFmtId="0" fontId="1" fillId="0" borderId="2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2" xfId="3" applyFont="1" applyBorder="1" applyAlignment="1">
      <alignment horizontal="left" vertical="center"/>
    </xf>
    <xf numFmtId="0" fontId="1" fillId="0" borderId="2" xfId="3" applyFont="1" applyBorder="1" applyAlignment="1">
      <alignment horizontal="left" vertical="top"/>
    </xf>
    <xf numFmtId="3" fontId="1" fillId="0" borderId="2" xfId="3" applyNumberFormat="1" applyFont="1" applyBorder="1" applyAlignment="1">
      <alignment vertical="center"/>
    </xf>
    <xf numFmtId="164" fontId="1" fillId="0" borderId="2" xfId="3" applyNumberFormat="1" applyFont="1" applyBorder="1" applyAlignment="1">
      <alignment vertical="center"/>
    </xf>
    <xf numFmtId="0" fontId="11" fillId="0" borderId="2" xfId="3" applyFont="1" applyBorder="1"/>
    <xf numFmtId="0" fontId="4" fillId="9" borderId="2" xfId="3" applyFill="1" applyBorder="1"/>
    <xf numFmtId="0" fontId="4" fillId="4" borderId="2" xfId="3" applyFill="1" applyBorder="1"/>
    <xf numFmtId="0" fontId="4" fillId="0" borderId="2" xfId="3" applyBorder="1"/>
    <xf numFmtId="3" fontId="4" fillId="9" borderId="2" xfId="3" applyNumberFormat="1" applyFill="1" applyBorder="1"/>
    <xf numFmtId="9" fontId="0" fillId="0" borderId="1" xfId="7" applyFont="1"/>
    <xf numFmtId="164" fontId="4" fillId="9" borderId="2" xfId="3" applyNumberFormat="1" applyFill="1" applyBorder="1"/>
    <xf numFmtId="164" fontId="4" fillId="4" borderId="2" xfId="3" applyNumberFormat="1" applyFill="1" applyBorder="1"/>
    <xf numFmtId="2" fontId="4" fillId="0" borderId="1" xfId="3" applyNumberFormat="1"/>
    <xf numFmtId="165" fontId="0" fillId="9" borderId="2" xfId="7" applyNumberFormat="1" applyFont="1" applyFill="1" applyBorder="1"/>
    <xf numFmtId="165" fontId="0" fillId="4" borderId="2" xfId="7" applyNumberFormat="1" applyFont="1" applyFill="1" applyBorder="1"/>
    <xf numFmtId="0" fontId="1" fillId="0" borderId="2" xfId="3" applyFont="1" applyBorder="1" applyAlignment="1">
      <alignment horizontal="left" vertical="center"/>
    </xf>
    <xf numFmtId="9" fontId="0" fillId="9" borderId="2" xfId="7" applyFont="1" applyFill="1" applyBorder="1"/>
    <xf numFmtId="9" fontId="0" fillId="4" borderId="2" xfId="7" applyFont="1" applyFill="1" applyBorder="1"/>
    <xf numFmtId="2" fontId="4" fillId="9" borderId="2" xfId="3" applyNumberFormat="1" applyFill="1" applyBorder="1"/>
    <xf numFmtId="2" fontId="4" fillId="4" borderId="2" xfId="3" applyNumberFormat="1" applyFill="1" applyBorder="1"/>
    <xf numFmtId="0" fontId="1" fillId="9" borderId="2" xfId="3" applyFont="1" applyFill="1" applyBorder="1" applyAlignment="1">
      <alignment horizontal="center" vertical="center"/>
    </xf>
    <xf numFmtId="3" fontId="1" fillId="9" borderId="2" xfId="3" applyNumberFormat="1" applyFont="1" applyFill="1" applyBorder="1" applyAlignment="1">
      <alignment vertical="center"/>
    </xf>
    <xf numFmtId="164" fontId="1" fillId="9" borderId="2" xfId="3" applyNumberFormat="1" applyFont="1" applyFill="1" applyBorder="1" applyAlignment="1">
      <alignment vertical="center"/>
    </xf>
    <xf numFmtId="0" fontId="1" fillId="4" borderId="2" xfId="3" applyFont="1" applyFill="1" applyBorder="1" applyAlignment="1">
      <alignment horizontal="center" vertical="center"/>
    </xf>
    <xf numFmtId="3" fontId="1" fillId="4" borderId="2" xfId="3" applyNumberFormat="1" applyFont="1" applyFill="1" applyBorder="1" applyAlignment="1">
      <alignment vertical="center"/>
    </xf>
    <xf numFmtId="164" fontId="1" fillId="4" borderId="2" xfId="3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wrapText="1"/>
    </xf>
    <xf numFmtId="0" fontId="26" fillId="0" borderId="2" xfId="0" applyFont="1" applyFill="1" applyBorder="1" applyAlignment="1">
      <alignment horizontal="center" vertical="center" wrapText="1" readingOrder="1"/>
    </xf>
    <xf numFmtId="0" fontId="25" fillId="0" borderId="2" xfId="0" applyFont="1" applyFill="1" applyBorder="1" applyAlignment="1">
      <alignment horizontal="center" vertical="center" wrapText="1" readingOrder="1"/>
    </xf>
    <xf numFmtId="165" fontId="26" fillId="0" borderId="2" xfId="0" applyNumberFormat="1" applyFont="1" applyFill="1" applyBorder="1" applyAlignment="1">
      <alignment horizontal="right" vertical="center" wrapText="1" indent="1" readingOrder="1"/>
    </xf>
    <xf numFmtId="165" fontId="25" fillId="0" borderId="2" xfId="0" applyNumberFormat="1" applyFont="1" applyFill="1" applyBorder="1" applyAlignment="1">
      <alignment horizontal="right" vertical="center" wrapText="1" indent="1" readingOrder="1"/>
    </xf>
  </cellXfs>
  <cellStyles count="8">
    <cellStyle name="Comma" xfId="5" builtinId="3"/>
    <cellStyle name="Hyperlink" xfId="4" builtinId="8"/>
    <cellStyle name="Normal" xfId="0" builtinId="0"/>
    <cellStyle name="Normal 2" xfId="2" xr:uid="{5B2459DE-90D7-2644-AA04-98563824F2C7}"/>
    <cellStyle name="Normal 3" xfId="3" xr:uid="{F6196F4F-9FCF-134E-B247-67757A230550}"/>
    <cellStyle name="Normal 4" xfId="6" xr:uid="{B0FAA9B5-E13B-1242-A660-76AC0718958F}"/>
    <cellStyle name="Percent" xfId="1" builtinId="5"/>
    <cellStyle name="Percent 2" xfId="7" xr:uid="{CDDFAB8B-9737-114D-A895-75D2A4C1992B}"/>
  </cellStyles>
  <dxfs count="0"/>
  <tableStyles count="0" defaultTableStyle="TableStyleMedium2" defaultPivotStyle="PivotStyleLight16"/>
  <colors>
    <mruColors>
      <color rgb="FF0BB6F5"/>
      <color rgb="FF0DA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worksheet" Target="worksheets/sheet1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3.xml"/><Relationship Id="rId10" Type="http://schemas.openxmlformats.org/officeDocument/2006/relationships/chartsheet" Target="chartsheets/sheet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 b="1"/>
              <a:t>Vacancy</a:t>
            </a:r>
          </a:p>
        </c:rich>
      </c:tx>
      <c:layout>
        <c:manualLayout>
          <c:xMode val="edge"/>
          <c:yMode val="edge"/>
          <c:x val="0.1529171049190807"/>
          <c:y val="2.49070976945823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96087989001373E-2"/>
          <c:y val="9.1171259842519684E-2"/>
          <c:w val="0.93834070372199785"/>
          <c:h val="0.80691729791687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'DSP wages'!$M$13</c:f>
              <c:strCache>
                <c:ptCount val="1"/>
                <c:pt idx="0">
                  <c:v>NYS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'DSP wages'!$L$14:$L$15</c:f>
              <c:strCache>
                <c:ptCount val="2"/>
                <c:pt idx="0">
                  <c:v>Part-time</c:v>
                </c:pt>
                <c:pt idx="1">
                  <c:v>Full-time</c:v>
                </c:pt>
              </c:strCache>
            </c:strRef>
          </c:cat>
          <c:val>
            <c:numRef>
              <c:f>'DSP wages'!$M$14:$M$15</c:f>
              <c:numCache>
                <c:formatCode>0.0%</c:formatCode>
                <c:ptCount val="2"/>
                <c:pt idx="0">
                  <c:v>0.25</c:v>
                </c:pt>
                <c:pt idx="1">
                  <c:v>0.21299999999999999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F-CC4C-AB4A-832629C5E30F}"/>
            </c:ext>
          </c:extLst>
        </c:ser>
        <c:ser>
          <c:idx val="1"/>
          <c:order val="1"/>
          <c:tx>
            <c:strRef>
              <c:f>'DSP wages'!$N$13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'DSP wages'!$L$14:$L$15</c:f>
              <c:strCache>
                <c:ptCount val="2"/>
                <c:pt idx="0">
                  <c:v>Part-time</c:v>
                </c:pt>
                <c:pt idx="1">
                  <c:v>Full-time</c:v>
                </c:pt>
              </c:strCache>
            </c:strRef>
          </c:cat>
          <c:val>
            <c:numRef>
              <c:f>'DSP wages'!$N$14:$N$15</c:f>
              <c:numCache>
                <c:formatCode>0.0%</c:formatCode>
                <c:ptCount val="2"/>
                <c:pt idx="0">
                  <c:v>0.20699999999999999</c:v>
                </c:pt>
                <c:pt idx="1">
                  <c:v>0.16159999999999999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5F-CC4C-AB4A-832629C5E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9"/>
        <c:axId val="1646136864"/>
        <c:axId val="1646047408"/>
      </c:barChart>
      <c:catAx>
        <c:axId val="16461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047408"/>
        <c:crosses val="autoZero"/>
        <c:auto val="1"/>
        <c:lblAlgn val="ctr"/>
        <c:lblOffset val="100"/>
        <c:noMultiLvlLbl val="0"/>
      </c:catAx>
      <c:valAx>
        <c:axId val="1646047408"/>
        <c:scaling>
          <c:orientation val="minMax"/>
          <c:max val="0.25"/>
        </c:scaling>
        <c:delete val="0"/>
        <c:axPos val="l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13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733445819272587"/>
          <c:y val="0.10672231635602512"/>
          <c:w val="0.33131683539557555"/>
          <c:h val="5.538298614571913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Self-Direction </a:t>
            </a:r>
            <a:r>
              <a:rPr lang="en-US" sz="1800" baseline="0"/>
              <a:t> </a:t>
            </a:r>
          </a:p>
          <a:p>
            <a:pPr>
              <a:defRPr sz="1800"/>
            </a:pPr>
            <a:r>
              <a:rPr lang="en-US" sz="1800" baseline="0"/>
              <a:t>Cost Categories for people below age 20</a:t>
            </a:r>
          </a:p>
          <a:p>
            <a:pPr>
              <a:defRPr sz="1800"/>
            </a:pPr>
            <a:r>
              <a:rPr lang="en-US" sz="1800" baseline="0"/>
              <a:t> FY2023</a:t>
            </a:r>
            <a:endParaRPr lang="en-US" sz="1800"/>
          </a:p>
        </c:rich>
      </c:tx>
      <c:layout>
        <c:manualLayout>
          <c:xMode val="edge"/>
          <c:yMode val="edge"/>
          <c:x val="0.41639578393995458"/>
          <c:y val="1.972467075867772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3F-F946-BD07-B29020E8E3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3F-F946-BD07-B29020E8E32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3F-F946-BD07-B29020E8E32B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3F-F946-BD07-B29020E8E32B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3F-F946-BD07-B29020E8E32B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43F-F946-BD07-B29020E8E32B}"/>
              </c:ext>
            </c:extLst>
          </c:dPt>
          <c:dPt>
            <c:idx val="6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43F-F946-BD07-B29020E8E32B}"/>
              </c:ext>
            </c:extLst>
          </c:dPt>
          <c:dPt>
            <c:idx val="7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43F-F946-BD07-B29020E8E32B}"/>
              </c:ext>
            </c:extLst>
          </c:dPt>
          <c:dPt>
            <c:idx val="8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43F-F946-BD07-B29020E8E32B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43F-F946-BD07-B29020E8E32B}"/>
              </c:ext>
            </c:extLst>
          </c:dPt>
          <c:dPt>
            <c:idx val="1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43F-F946-BD07-B29020E8E32B}"/>
              </c:ext>
            </c:extLst>
          </c:dPt>
          <c:dLbls>
            <c:dLbl>
              <c:idx val="0"/>
              <c:layout>
                <c:manualLayout>
                  <c:x val="0.29085400887598872"/>
                  <c:y val="-2.058800368924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3F-F946-BD07-B29020E8E32B}"/>
                </c:ext>
              </c:extLst>
            </c:dLbl>
            <c:dLbl>
              <c:idx val="1"/>
              <c:layout>
                <c:manualLayout>
                  <c:x val="0.11566567493565358"/>
                  <c:y val="-1.9980673839641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3F-F946-BD07-B29020E8E32B}"/>
                </c:ext>
              </c:extLst>
            </c:dLbl>
            <c:dLbl>
              <c:idx val="2"/>
              <c:layout>
                <c:manualLayout>
                  <c:x val="4.6561690335893045E-2"/>
                  <c:y val="-0.326691015120759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3F-F946-BD07-B29020E8E32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43F-F946-BD07-B29020E8E32B}"/>
                </c:ext>
              </c:extLst>
            </c:dLbl>
            <c:dLbl>
              <c:idx val="4"/>
              <c:layout>
                <c:manualLayout>
                  <c:x val="-4.5766168140962196E-2"/>
                  <c:y val="6.3303855253371316E-2"/>
                </c:manualLayout>
              </c:layout>
              <c:tx>
                <c:rich>
                  <a:bodyPr/>
                  <a:lstStyle/>
                  <a:p>
                    <a:fld id="{A5FC5581-F741-5845-9921-465D1D24436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0.1%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43F-F946-BD07-B29020E8E32B}"/>
                </c:ext>
              </c:extLst>
            </c:dLbl>
            <c:dLbl>
              <c:idx val="5"/>
              <c:layout>
                <c:manualLayout>
                  <c:x val="-2.6100924065111497E-2"/>
                  <c:y val="-8.77121390412349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3F-F946-BD07-B29020E8E32B}"/>
                </c:ext>
              </c:extLst>
            </c:dLbl>
            <c:dLbl>
              <c:idx val="6"/>
              <c:layout>
                <c:manualLayout>
                  <c:x val="-5.0538494025049376E-2"/>
                  <c:y val="-8.0171525252328818E-2"/>
                </c:manualLayout>
              </c:layout>
              <c:tx>
                <c:rich>
                  <a:bodyPr/>
                  <a:lstStyle/>
                  <a:p>
                    <a:fld id="{F5BEF85B-8637-B14E-8320-577A933E950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0.3%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43F-F946-BD07-B29020E8E32B}"/>
                </c:ext>
              </c:extLst>
            </c:dLbl>
            <c:dLbl>
              <c:idx val="7"/>
              <c:layout>
                <c:manualLayout>
                  <c:x val="-6.1204074984547857E-2"/>
                  <c:y val="1.187978143467219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3F-F946-BD07-B29020E8E32B}"/>
                </c:ext>
              </c:extLst>
            </c:dLbl>
            <c:dLbl>
              <c:idx val="8"/>
              <c:layout>
                <c:manualLayout>
                  <c:x val="-4.7754834658071413E-2"/>
                  <c:y val="-4.015005369967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3F-F946-BD07-B29020E8E32B}"/>
                </c:ext>
              </c:extLst>
            </c:dLbl>
            <c:dLbl>
              <c:idx val="9"/>
              <c:layout>
                <c:manualLayout>
                  <c:x val="-6.384740274343291E-2"/>
                  <c:y val="5.710016415440415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3F-F946-BD07-B29020E8E32B}"/>
                </c:ext>
              </c:extLst>
            </c:dLbl>
            <c:dLbl>
              <c:idx val="10"/>
              <c:layout>
                <c:manualLayout>
                  <c:x val="-4.9063352767386222E-2"/>
                  <c:y val="7.57042236682659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.</a:t>
                    </a:r>
                    <a:fld id="{70385D52-4C04-E847-87F7-666CD9E51411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E43F-F946-BD07-B29020E8E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'Children (0-20)'!$L$3:$L$13</c:f>
              <c:strCache>
                <c:ptCount val="11"/>
                <c:pt idx="0">
                  <c:v>Support Broker</c:v>
                </c:pt>
                <c:pt idx="1">
                  <c:v>Care Management</c:v>
                </c:pt>
                <c:pt idx="2">
                  <c:v>Fiscal Intermediary</c:v>
                </c:pt>
                <c:pt idx="3">
                  <c:v>CommHab</c:v>
                </c:pt>
                <c:pt idx="4">
                  <c:v>Certified Residential</c:v>
                </c:pt>
                <c:pt idx="5">
                  <c:v>Clinical Services</c:v>
                </c:pt>
                <c:pt idx="6">
                  <c:v>Employment</c:v>
                </c:pt>
                <c:pt idx="7">
                  <c:v>Respite</c:v>
                </c:pt>
                <c:pt idx="8">
                  <c:v>Day Hab</c:v>
                </c:pt>
                <c:pt idx="9">
                  <c:v>IDGS</c:v>
                </c:pt>
                <c:pt idx="10">
                  <c:v>Misc Other Services</c:v>
                </c:pt>
              </c:strCache>
            </c:strRef>
          </c:cat>
          <c:val>
            <c:numRef>
              <c:f>'Children (0-20)'!$M$3:$M$13</c:f>
              <c:numCache>
                <c:formatCode>"$"#,##0;\("$"#,##0\)</c:formatCode>
                <c:ptCount val="11"/>
                <c:pt idx="0">
                  <c:v>16360339.35</c:v>
                </c:pt>
                <c:pt idx="1">
                  <c:v>65501403.519999787</c:v>
                </c:pt>
                <c:pt idx="2">
                  <c:v>69799664.740001127</c:v>
                </c:pt>
                <c:pt idx="3">
                  <c:v>89426441.970000058</c:v>
                </c:pt>
                <c:pt idx="4">
                  <c:v>543029.40999999992</c:v>
                </c:pt>
                <c:pt idx="5">
                  <c:v>2767583.9799999977</c:v>
                </c:pt>
                <c:pt idx="6">
                  <c:v>1045489.37</c:v>
                </c:pt>
                <c:pt idx="7">
                  <c:v>78250560.570000023</c:v>
                </c:pt>
                <c:pt idx="8">
                  <c:v>3081374.0300000003</c:v>
                </c:pt>
                <c:pt idx="9">
                  <c:v>60133590</c:v>
                </c:pt>
                <c:pt idx="10">
                  <c:v>647777.91002440453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43F-F946-BD07-B29020E8E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 b="1"/>
              <a:t>Vacancy</a:t>
            </a:r>
          </a:p>
        </c:rich>
      </c:tx>
      <c:layout>
        <c:manualLayout>
          <c:xMode val="edge"/>
          <c:yMode val="edge"/>
          <c:x val="8.6250468691413576E-2"/>
          <c:y val="1.6907086614173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96087989001373E-2"/>
          <c:y val="0.10317133858267717"/>
          <c:w val="0.93834070372199785"/>
          <c:h val="0.62091732283464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'DSP wages'!$M$13</c:f>
              <c:strCache>
                <c:ptCount val="1"/>
                <c:pt idx="0">
                  <c:v>NYS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'DSP wages'!$L$14:$L$15</c:f>
              <c:strCache>
                <c:ptCount val="2"/>
                <c:pt idx="0">
                  <c:v>Part-time</c:v>
                </c:pt>
                <c:pt idx="1">
                  <c:v>Full-time</c:v>
                </c:pt>
              </c:strCache>
            </c:strRef>
          </c:cat>
          <c:val>
            <c:numRef>
              <c:f>'DSP wages'!$M$14:$M$15</c:f>
              <c:numCache>
                <c:formatCode>0.0%</c:formatCode>
                <c:ptCount val="2"/>
                <c:pt idx="0">
                  <c:v>0.25</c:v>
                </c:pt>
                <c:pt idx="1">
                  <c:v>0.21299999999999999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F-3646-A0E8-4F314E4E7329}"/>
            </c:ext>
          </c:extLst>
        </c:ser>
        <c:ser>
          <c:idx val="1"/>
          <c:order val="1"/>
          <c:tx>
            <c:strRef>
              <c:f>'DSP wages'!$N$13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'DSP wages'!$L$14:$L$15</c:f>
              <c:strCache>
                <c:ptCount val="2"/>
                <c:pt idx="0">
                  <c:v>Part-time</c:v>
                </c:pt>
                <c:pt idx="1">
                  <c:v>Full-time</c:v>
                </c:pt>
              </c:strCache>
            </c:strRef>
          </c:cat>
          <c:val>
            <c:numRef>
              <c:f>'DSP wages'!$N$14:$N$15</c:f>
              <c:numCache>
                <c:formatCode>0.0%</c:formatCode>
                <c:ptCount val="2"/>
                <c:pt idx="0">
                  <c:v>0.20699999999999999</c:v>
                </c:pt>
                <c:pt idx="1">
                  <c:v>0.16159999999999999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F-3646-A0E8-4F314E4E7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9"/>
        <c:axId val="1646136864"/>
        <c:axId val="1646047408"/>
      </c:barChart>
      <c:catAx>
        <c:axId val="16461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047408"/>
        <c:crosses val="autoZero"/>
        <c:auto val="1"/>
        <c:lblAlgn val="ctr"/>
        <c:lblOffset val="100"/>
        <c:noMultiLvlLbl val="0"/>
      </c:catAx>
      <c:valAx>
        <c:axId val="1646047408"/>
        <c:scaling>
          <c:orientation val="minMax"/>
          <c:max val="0.25"/>
          <c:min val="0.1"/>
        </c:scaling>
        <c:delete val="1"/>
        <c:axPos val="l"/>
        <c:numFmt formatCode="0%" sourceLinked="0"/>
        <c:majorTickMark val="none"/>
        <c:minorTickMark val="none"/>
        <c:tickLblPos val="nextTo"/>
        <c:crossAx val="1646136864"/>
        <c:crosses val="autoZero"/>
        <c:crossBetween val="between"/>
        <c:majorUnit val="0.05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Difference</a:t>
            </a:r>
            <a:r>
              <a:rPr lang="en-US" baseline="0"/>
              <a:t> in racial makeup of DSPs </a:t>
            </a:r>
            <a:br>
              <a:rPr lang="en-US" baseline="0"/>
            </a:br>
            <a:r>
              <a:rPr lang="en-US" baseline="0"/>
              <a:t>and Front-Line Supervisors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31714785651794"/>
          <c:y val="0.1150077519379845"/>
          <c:w val="0.85212729658792652"/>
          <c:h val="0.82299725325032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'DSP and Supervisory Race'!$G$4</c:f>
              <c:strCache>
                <c:ptCount val="1"/>
                <c:pt idx="0">
                  <c:v>Black or African American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'DSP and Supervisory Race'!$H$3:$I$3</c:f>
              <c:strCache>
                <c:ptCount val="2"/>
                <c:pt idx="0">
                  <c:v>DSP</c:v>
                </c:pt>
                <c:pt idx="1">
                  <c:v>FLS</c:v>
                </c:pt>
              </c:strCache>
            </c:strRef>
          </c:cat>
          <c:val>
            <c:numRef>
              <c:f>'DSP and Supervisory Race'!$H$4:$I$4</c:f>
              <c:numCache>
                <c:formatCode>0.0%</c:formatCode>
                <c:ptCount val="2"/>
                <c:pt idx="0">
                  <c:v>0.432</c:v>
                </c:pt>
                <c:pt idx="1">
                  <c:v>0.39500000000000002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D-3947-B50B-54C27C182861}"/>
            </c:ext>
          </c:extLst>
        </c:ser>
        <c:ser>
          <c:idx val="1"/>
          <c:order val="1"/>
          <c:tx>
            <c:strRef>
              <c:f>'DSP and Supervisory Race'!$G$5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90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'DSP and Supervisory Race'!$H$3:$I$3</c:f>
              <c:strCache>
                <c:ptCount val="2"/>
                <c:pt idx="0">
                  <c:v>DSP</c:v>
                </c:pt>
                <c:pt idx="1">
                  <c:v>FLS</c:v>
                </c:pt>
              </c:strCache>
            </c:strRef>
          </c:cat>
          <c:val>
            <c:numRef>
              <c:f>'DSP and Supervisory Race'!$H$5:$I$5</c:f>
              <c:numCache>
                <c:formatCode>0.0%</c:formatCode>
                <c:ptCount val="2"/>
                <c:pt idx="0">
                  <c:v>0.34200000000000003</c:v>
                </c:pt>
                <c:pt idx="1">
                  <c:v>0.44600000000000001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D-3947-B50B-54C27C18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3775984"/>
        <c:axId val="823777712"/>
      </c:barChart>
      <c:catAx>
        <c:axId val="82377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777712"/>
        <c:crosses val="autoZero"/>
        <c:auto val="1"/>
        <c:lblAlgn val="ctr"/>
        <c:lblOffset val="100"/>
        <c:noMultiLvlLbl val="0"/>
      </c:catAx>
      <c:valAx>
        <c:axId val="82377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77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61045494313212"/>
          <c:y val="0.13929487883781969"/>
          <c:w val="0.44211242344706919"/>
          <c:h val="5.2325947628639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Difference</a:t>
            </a:r>
            <a:r>
              <a:rPr lang="en-US" baseline="0"/>
              <a:t> in racial makeup </a:t>
            </a:r>
          </a:p>
          <a:p>
            <a:pPr>
              <a:defRPr/>
            </a:pPr>
            <a:r>
              <a:rPr lang="en-US" baseline="0"/>
              <a:t>of DSPs </a:t>
            </a:r>
            <a:br>
              <a:rPr lang="en-US" baseline="0"/>
            </a:br>
            <a:r>
              <a:rPr lang="en-US" baseline="0"/>
              <a:t>and Front-Line Supervisors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983814523184601E-2"/>
          <c:y val="0.14215698150853315"/>
          <c:w val="0.93546062992125989"/>
          <c:h val="0.76173940927067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'DSP and Supervisory Race'!$G$4</c:f>
              <c:strCache>
                <c:ptCount val="1"/>
                <c:pt idx="0">
                  <c:v>Black or African American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'DSP and Supervisory Race'!$H$3:$I$3</c:f>
              <c:strCache>
                <c:ptCount val="2"/>
                <c:pt idx="0">
                  <c:v>DSP</c:v>
                </c:pt>
                <c:pt idx="1">
                  <c:v>FLS</c:v>
                </c:pt>
              </c:strCache>
            </c:strRef>
          </c:cat>
          <c:val>
            <c:numRef>
              <c:f>'DSP and Supervisory Race'!$H$4:$I$4</c:f>
              <c:numCache>
                <c:formatCode>0.0%</c:formatCode>
                <c:ptCount val="2"/>
                <c:pt idx="0">
                  <c:v>0.432</c:v>
                </c:pt>
                <c:pt idx="1">
                  <c:v>0.39500000000000002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B-C644-A9DE-F14CEA2DFA14}"/>
            </c:ext>
          </c:extLst>
        </c:ser>
        <c:ser>
          <c:idx val="1"/>
          <c:order val="1"/>
          <c:tx>
            <c:strRef>
              <c:f>'DSP and Supervisory Race'!$G$5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90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'DSP and Supervisory Race'!$H$3:$I$3</c:f>
              <c:strCache>
                <c:ptCount val="2"/>
                <c:pt idx="0">
                  <c:v>DSP</c:v>
                </c:pt>
                <c:pt idx="1">
                  <c:v>FLS</c:v>
                </c:pt>
              </c:strCache>
            </c:strRef>
          </c:cat>
          <c:val>
            <c:numRef>
              <c:f>'DSP and Supervisory Race'!$H$5:$I$5</c:f>
              <c:numCache>
                <c:formatCode>0.0%</c:formatCode>
                <c:ptCount val="2"/>
                <c:pt idx="0">
                  <c:v>0.34200000000000003</c:v>
                </c:pt>
                <c:pt idx="1">
                  <c:v>0.44600000000000001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B-C644-A9DE-F14CEA2D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3775984"/>
        <c:axId val="823777712"/>
      </c:barChart>
      <c:catAx>
        <c:axId val="82377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777712"/>
        <c:crosses val="autoZero"/>
        <c:auto val="1"/>
        <c:lblAlgn val="ctr"/>
        <c:lblOffset val="100"/>
        <c:noMultiLvlLbl val="0"/>
      </c:catAx>
      <c:valAx>
        <c:axId val="823777712"/>
        <c:scaling>
          <c:orientation val="minMax"/>
          <c:max val="0.46"/>
          <c:min val="0.3"/>
        </c:scaling>
        <c:delete val="1"/>
        <c:axPos val="l"/>
        <c:numFmt formatCode="0%" sourceLinked="0"/>
        <c:majorTickMark val="none"/>
        <c:minorTickMark val="none"/>
        <c:tickLblPos val="nextTo"/>
        <c:crossAx val="82377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672156605424324"/>
          <c:y val="0.20382180734195557"/>
          <c:w val="0.52266797900262463"/>
          <c:h val="5.2325947628639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4EF-5F4A-8A0A-BAAE30271E2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EF-5F4A-8A0A-BAAE30271E2F}"/>
              </c:ext>
            </c:extLst>
          </c:dPt>
          <c:cat>
            <c:strRef>
              <c:f>'High Needs Funding'!$C$4:$E$4</c:f>
              <c:strCache>
                <c:ptCount val="3"/>
                <c:pt idx="0">
                  <c:v>Care Management in 2023</c:v>
                </c:pt>
                <c:pt idx="1">
                  <c:v>New to CM in 2023</c:v>
                </c:pt>
                <c:pt idx="2">
                  <c:v>Approved for HNF in 2024</c:v>
                </c:pt>
              </c:strCache>
            </c:strRef>
          </c:cat>
          <c:val>
            <c:numRef>
              <c:f>'High Needs Funding'!$C$5:$E$5</c:f>
              <c:numCache>
                <c:formatCode>General</c:formatCode>
                <c:ptCount val="3"/>
                <c:pt idx="0" formatCode="#,##0">
                  <c:v>119606</c:v>
                </c:pt>
                <c:pt idx="1">
                  <c:v>7289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F-5F4A-8A0A-BAAE30271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3000800"/>
        <c:axId val="823002512"/>
      </c:barChart>
      <c:catAx>
        <c:axId val="82300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002512"/>
        <c:crosses val="autoZero"/>
        <c:auto val="1"/>
        <c:lblAlgn val="ctr"/>
        <c:lblOffset val="100"/>
        <c:noMultiLvlLbl val="0"/>
      </c:catAx>
      <c:valAx>
        <c:axId val="823002512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00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F-624F-A550-E635FA3871B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F-624F-A550-E635FA3871BD}"/>
              </c:ext>
            </c:extLst>
          </c:dPt>
          <c:cat>
            <c:strRef>
              <c:f>'High Needs Funding'!$D$4:$E$4</c:f>
              <c:strCache>
                <c:ptCount val="2"/>
                <c:pt idx="0">
                  <c:v>New to CM in 2023</c:v>
                </c:pt>
                <c:pt idx="1">
                  <c:v>Approved for HNF in 2024</c:v>
                </c:pt>
              </c:strCache>
            </c:strRef>
          </c:cat>
          <c:val>
            <c:numRef>
              <c:f>'High Needs Funding'!$D$5:$E$5</c:f>
              <c:numCache>
                <c:formatCode>General</c:formatCode>
                <c:ptCount val="2"/>
                <c:pt idx="0">
                  <c:v>7289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DF-624F-A550-E635FA387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3000800"/>
        <c:axId val="823002512"/>
      </c:barChart>
      <c:catAx>
        <c:axId val="82300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002512"/>
        <c:crosses val="autoZero"/>
        <c:auto val="1"/>
        <c:lblAlgn val="ctr"/>
        <c:lblOffset val="100"/>
        <c:noMultiLvlLbl val="0"/>
      </c:catAx>
      <c:valAx>
        <c:axId val="82300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00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'HNF Sample distribution'!$B$1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'HNF Sample distribution'!$A$2:$A$1408</c:f>
              <c:numCache>
                <c:formatCode>General</c:formatCode>
                <c:ptCount val="1407"/>
                <c:pt idx="0">
                  <c:v>0.49671415301123267</c:v>
                </c:pt>
                <c:pt idx="1">
                  <c:v>-0.13826430117118471</c:v>
                </c:pt>
                <c:pt idx="2">
                  <c:v>0.64768853810069249</c:v>
                </c:pt>
                <c:pt idx="3">
                  <c:v>1.5230298564080249</c:v>
                </c:pt>
                <c:pt idx="4">
                  <c:v>-0.234153374723336</c:v>
                </c:pt>
                <c:pt idx="5">
                  <c:v>-0.23413695694918049</c:v>
                </c:pt>
                <c:pt idx="6">
                  <c:v>1.579212815507391</c:v>
                </c:pt>
                <c:pt idx="7">
                  <c:v>0.76743472915290878</c:v>
                </c:pt>
                <c:pt idx="8">
                  <c:v>-0.46947438593495211</c:v>
                </c:pt>
                <c:pt idx="9">
                  <c:v>0.54256004358596466</c:v>
                </c:pt>
                <c:pt idx="10">
                  <c:v>-0.46341769281246231</c:v>
                </c:pt>
                <c:pt idx="11">
                  <c:v>-0.46572975357025692</c:v>
                </c:pt>
                <c:pt idx="12">
                  <c:v>0.24196227156603409</c:v>
                </c:pt>
                <c:pt idx="13">
                  <c:v>-1.9132802446577979</c:v>
                </c:pt>
                <c:pt idx="14">
                  <c:v>-1.724917832513033</c:v>
                </c:pt>
                <c:pt idx="15">
                  <c:v>-0.56228752924097269</c:v>
                </c:pt>
                <c:pt idx="16">
                  <c:v>-1.012831120334424</c:v>
                </c:pt>
                <c:pt idx="17">
                  <c:v>0.31424733259527388</c:v>
                </c:pt>
                <c:pt idx="18">
                  <c:v>-0.90802407552121089</c:v>
                </c:pt>
                <c:pt idx="19">
                  <c:v>-1.412303701335291</c:v>
                </c:pt>
                <c:pt idx="20">
                  <c:v>1.465648768921554</c:v>
                </c:pt>
                <c:pt idx="21">
                  <c:v>-0.22577630048653571</c:v>
                </c:pt>
                <c:pt idx="22">
                  <c:v>6.7528204687923837E-2</c:v>
                </c:pt>
                <c:pt idx="23">
                  <c:v>-1.424748186213457</c:v>
                </c:pt>
                <c:pt idx="24">
                  <c:v>-0.54438272452518266</c:v>
                </c:pt>
                <c:pt idx="25">
                  <c:v>0.1109225897098661</c:v>
                </c:pt>
                <c:pt idx="26">
                  <c:v>-1.150993577422303</c:v>
                </c:pt>
                <c:pt idx="27">
                  <c:v>0.37569801834567201</c:v>
                </c:pt>
                <c:pt idx="28">
                  <c:v>-0.60063868991880498</c:v>
                </c:pt>
                <c:pt idx="29">
                  <c:v>-0.29169374979327678</c:v>
                </c:pt>
                <c:pt idx="30">
                  <c:v>-0.60170661222939692</c:v>
                </c:pt>
                <c:pt idx="31">
                  <c:v>1.852278184508938</c:v>
                </c:pt>
                <c:pt idx="32">
                  <c:v>-1.3497224737933919E-2</c:v>
                </c:pt>
                <c:pt idx="33">
                  <c:v>-1.0577109289558999</c:v>
                </c:pt>
                <c:pt idx="34">
                  <c:v>0.82254491210318903</c:v>
                </c:pt>
                <c:pt idx="35">
                  <c:v>-1.220843649971022</c:v>
                </c:pt>
                <c:pt idx="36">
                  <c:v>0.2088635950047554</c:v>
                </c:pt>
                <c:pt idx="37">
                  <c:v>-1.959670123879776</c:v>
                </c:pt>
                <c:pt idx="38">
                  <c:v>-1.3281860488984309</c:v>
                </c:pt>
                <c:pt idx="39">
                  <c:v>0.19686123586912349</c:v>
                </c:pt>
                <c:pt idx="40">
                  <c:v>0.73846657999541043</c:v>
                </c:pt>
                <c:pt idx="41">
                  <c:v>0.17136828118997049</c:v>
                </c:pt>
                <c:pt idx="42">
                  <c:v>-0.1156482823882405</c:v>
                </c:pt>
                <c:pt idx="43">
                  <c:v>-0.30110369558928879</c:v>
                </c:pt>
                <c:pt idx="44">
                  <c:v>-1.4785219903674269</c:v>
                </c:pt>
                <c:pt idx="45">
                  <c:v>-0.71984420839470864</c:v>
                </c:pt>
                <c:pt idx="46">
                  <c:v>-0.4606387709597875</c:v>
                </c:pt>
                <c:pt idx="47">
                  <c:v>1.0571222262189159</c:v>
                </c:pt>
                <c:pt idx="48">
                  <c:v>0.34361828956846141</c:v>
                </c:pt>
                <c:pt idx="49">
                  <c:v>-1.763040155362734</c:v>
                </c:pt>
                <c:pt idx="50">
                  <c:v>0.324083969394795</c:v>
                </c:pt>
                <c:pt idx="51">
                  <c:v>-0.38508228041631648</c:v>
                </c:pt>
                <c:pt idx="52">
                  <c:v>-0.67692200030595873</c:v>
                </c:pt>
                <c:pt idx="53">
                  <c:v>0.61167628884086789</c:v>
                </c:pt>
                <c:pt idx="54">
                  <c:v>1.0309995224959509</c:v>
                </c:pt>
                <c:pt idx="55">
                  <c:v>0.93128011911619857</c:v>
                </c:pt>
                <c:pt idx="56">
                  <c:v>-0.83921752322263854</c:v>
                </c:pt>
                <c:pt idx="57">
                  <c:v>-0.30921237585121458</c:v>
                </c:pt>
                <c:pt idx="58">
                  <c:v>0.33126343140356401</c:v>
                </c:pt>
                <c:pt idx="59">
                  <c:v>0.97554512712235919</c:v>
                </c:pt>
                <c:pt idx="60">
                  <c:v>-0.47917423784529001</c:v>
                </c:pt>
                <c:pt idx="61">
                  <c:v>-0.18565897666381709</c:v>
                </c:pt>
                <c:pt idx="62">
                  <c:v>-1.106334974006028</c:v>
                </c:pt>
                <c:pt idx="63">
                  <c:v>-1.196206624080671</c:v>
                </c:pt>
                <c:pt idx="64">
                  <c:v>0.81252582239419802</c:v>
                </c:pt>
                <c:pt idx="65">
                  <c:v>1.3562400285708229</c:v>
                </c:pt>
                <c:pt idx="66">
                  <c:v>-7.2010121580333847E-2</c:v>
                </c:pt>
                <c:pt idx="67">
                  <c:v>1.0035328978920239</c:v>
                </c:pt>
                <c:pt idx="68">
                  <c:v>0.36163602504763409</c:v>
                </c:pt>
                <c:pt idx="69">
                  <c:v>-0.64511975460512427</c:v>
                </c:pt>
                <c:pt idx="70">
                  <c:v>0.36139560550841388</c:v>
                </c:pt>
                <c:pt idx="71">
                  <c:v>1.538036566465969</c:v>
                </c:pt>
                <c:pt idx="72">
                  <c:v>-3.5826039109951538E-2</c:v>
                </c:pt>
                <c:pt idx="73">
                  <c:v>1.564643655814006</c:v>
                </c:pt>
                <c:pt idx="74">
                  <c:v>-2.6197451040897439</c:v>
                </c:pt>
                <c:pt idx="75">
                  <c:v>0.82190250437522383</c:v>
                </c:pt>
                <c:pt idx="76">
                  <c:v>8.7047068238171224E-2</c:v>
                </c:pt>
                <c:pt idx="77">
                  <c:v>-0.29900735046586752</c:v>
                </c:pt>
                <c:pt idx="78">
                  <c:v>9.1760776535502298E-2</c:v>
                </c:pt>
                <c:pt idx="79">
                  <c:v>-1.987568914600893</c:v>
                </c:pt>
                <c:pt idx="80">
                  <c:v>-0.2196718878375119</c:v>
                </c:pt>
                <c:pt idx="81">
                  <c:v>0.35711257151174641</c:v>
                </c:pt>
                <c:pt idx="82">
                  <c:v>1.4778940447415161</c:v>
                </c:pt>
                <c:pt idx="83">
                  <c:v>-0.51827021827364739</c:v>
                </c:pt>
                <c:pt idx="84">
                  <c:v>-0.80849360289318761</c:v>
                </c:pt>
                <c:pt idx="85">
                  <c:v>-0.50175704358453654</c:v>
                </c:pt>
                <c:pt idx="86">
                  <c:v>0.91540211770207414</c:v>
                </c:pt>
                <c:pt idx="87">
                  <c:v>0.32875110965968452</c:v>
                </c:pt>
                <c:pt idx="88">
                  <c:v>-0.52976020376703881</c:v>
                </c:pt>
                <c:pt idx="89">
                  <c:v>0.5132674331133561</c:v>
                </c:pt>
                <c:pt idx="90">
                  <c:v>9.7077549348040387E-2</c:v>
                </c:pt>
                <c:pt idx="91">
                  <c:v>0.96864499053288922</c:v>
                </c:pt>
                <c:pt idx="92">
                  <c:v>-0.70205309387735237</c:v>
                </c:pt>
                <c:pt idx="93">
                  <c:v>-0.32766214659776821</c:v>
                </c:pt>
                <c:pt idx="94">
                  <c:v>-0.39210815313215758</c:v>
                </c:pt>
                <c:pt idx="95">
                  <c:v>-1.463514948132119</c:v>
                </c:pt>
                <c:pt idx="96">
                  <c:v>0.29612027706457611</c:v>
                </c:pt>
                <c:pt idx="97">
                  <c:v>0.26105527217988928</c:v>
                </c:pt>
                <c:pt idx="98">
                  <c:v>5.1134566424608898E-3</c:v>
                </c:pt>
                <c:pt idx="99">
                  <c:v>-0.23458713337514689</c:v>
                </c:pt>
                <c:pt idx="100">
                  <c:v>-1.415370742050414</c:v>
                </c:pt>
                <c:pt idx="101">
                  <c:v>-0.42064532276535899</c:v>
                </c:pt>
                <c:pt idx="102">
                  <c:v>-0.34271451652676949</c:v>
                </c:pt>
                <c:pt idx="103">
                  <c:v>-0.8022772692216189</c:v>
                </c:pt>
                <c:pt idx="104">
                  <c:v>-0.16128571166600911</c:v>
                </c:pt>
                <c:pt idx="105">
                  <c:v>0.40405085681453839</c:v>
                </c:pt>
                <c:pt idx="106">
                  <c:v>1.88618590121053</c:v>
                </c:pt>
                <c:pt idx="107">
                  <c:v>0.17457781283183901</c:v>
                </c:pt>
                <c:pt idx="108">
                  <c:v>0.25755039072276442</c:v>
                </c:pt>
                <c:pt idx="109">
                  <c:v>-7.4445915766167214E-2</c:v>
                </c:pt>
                <c:pt idx="110">
                  <c:v>-1.918771215299041</c:v>
                </c:pt>
                <c:pt idx="111">
                  <c:v>-2.6513875449216882E-2</c:v>
                </c:pt>
                <c:pt idx="112">
                  <c:v>6.0230209941026437E-2</c:v>
                </c:pt>
                <c:pt idx="113">
                  <c:v>2.4632421124852861</c:v>
                </c:pt>
                <c:pt idx="114">
                  <c:v>-0.1923609647811225</c:v>
                </c:pt>
                <c:pt idx="115">
                  <c:v>0.30154734233361252</c:v>
                </c:pt>
                <c:pt idx="116">
                  <c:v>-3.4711769705243312E-2</c:v>
                </c:pt>
                <c:pt idx="117">
                  <c:v>-1.168678037619532</c:v>
                </c:pt>
                <c:pt idx="118">
                  <c:v>1.142822814515021</c:v>
                </c:pt>
                <c:pt idx="119">
                  <c:v>0.75193303268677414</c:v>
                </c:pt>
                <c:pt idx="120">
                  <c:v>0.79103194704304691</c:v>
                </c:pt>
                <c:pt idx="121">
                  <c:v>-0.90938745479473893</c:v>
                </c:pt>
                <c:pt idx="122">
                  <c:v>1.402794310936099</c:v>
                </c:pt>
                <c:pt idx="123">
                  <c:v>-1.4018510627922811</c:v>
                </c:pt>
                <c:pt idx="124">
                  <c:v>0.58685709380027029</c:v>
                </c:pt>
                <c:pt idx="125">
                  <c:v>2.190455625809979</c:v>
                </c:pt>
                <c:pt idx="126">
                  <c:v>-0.99053632513068834</c:v>
                </c:pt>
                <c:pt idx="127">
                  <c:v>-0.56629772960277192</c:v>
                </c:pt>
                <c:pt idx="128">
                  <c:v>9.9651365087641219E-2</c:v>
                </c:pt>
                <c:pt idx="129">
                  <c:v>-0.50347565411619921</c:v>
                </c:pt>
                <c:pt idx="130">
                  <c:v>-1.5506634310661329</c:v>
                </c:pt>
                <c:pt idx="131">
                  <c:v>6.8562974806027327E-2</c:v>
                </c:pt>
                <c:pt idx="132">
                  <c:v>-1.0623037137261051</c:v>
                </c:pt>
                <c:pt idx="133">
                  <c:v>0.47359243063518158</c:v>
                </c:pt>
                <c:pt idx="134">
                  <c:v>-0.91942423423380315</c:v>
                </c:pt>
                <c:pt idx="135">
                  <c:v>1.549934405017539</c:v>
                </c:pt>
                <c:pt idx="136">
                  <c:v>-0.78325329233623708</c:v>
                </c:pt>
                <c:pt idx="137">
                  <c:v>-0.32206151620567558</c:v>
                </c:pt>
                <c:pt idx="138">
                  <c:v>0.81351721736966975</c:v>
                </c:pt>
                <c:pt idx="139">
                  <c:v>-1.230864316433955</c:v>
                </c:pt>
                <c:pt idx="140">
                  <c:v>0.22745993460412939</c:v>
                </c:pt>
                <c:pt idx="141">
                  <c:v>1.3071427542824281</c:v>
                </c:pt>
                <c:pt idx="142">
                  <c:v>-1.607483234561228</c:v>
                </c:pt>
                <c:pt idx="143">
                  <c:v>0.18463385853230421</c:v>
                </c:pt>
                <c:pt idx="144">
                  <c:v>0.25988279424842348</c:v>
                </c:pt>
                <c:pt idx="145">
                  <c:v>0.78182287177731036</c:v>
                </c:pt>
                <c:pt idx="146">
                  <c:v>-1.2369507108780819</c:v>
                </c:pt>
                <c:pt idx="147">
                  <c:v>-1.3204566130842761</c:v>
                </c:pt>
                <c:pt idx="148">
                  <c:v>0.52194156561689764</c:v>
                </c:pt>
                <c:pt idx="149">
                  <c:v>0.29698467323318611</c:v>
                </c:pt>
                <c:pt idx="150">
                  <c:v>0.25049285034587648</c:v>
                </c:pt>
                <c:pt idx="151">
                  <c:v>0.34644820949697569</c:v>
                </c:pt>
                <c:pt idx="152">
                  <c:v>-0.68002472157849081</c:v>
                </c:pt>
                <c:pt idx="153">
                  <c:v>0.23225369716100361</c:v>
                </c:pt>
                <c:pt idx="154">
                  <c:v>0.29307247329868119</c:v>
                </c:pt>
                <c:pt idx="155">
                  <c:v>-0.71435141802636781</c:v>
                </c:pt>
                <c:pt idx="156">
                  <c:v>1.865774511144757</c:v>
                </c:pt>
                <c:pt idx="157">
                  <c:v>0.47383292091178753</c:v>
                </c:pt>
                <c:pt idx="158">
                  <c:v>-1.1913034972026491</c:v>
                </c:pt>
                <c:pt idx="159">
                  <c:v>0.65655360863382972</c:v>
                </c:pt>
                <c:pt idx="160">
                  <c:v>-0.97468167022732144</c:v>
                </c:pt>
                <c:pt idx="161">
                  <c:v>0.78708460374245204</c:v>
                </c:pt>
                <c:pt idx="162">
                  <c:v>1.1585955790074041</c:v>
                </c:pt>
                <c:pt idx="163">
                  <c:v>-0.82068231835171046</c:v>
                </c:pt>
                <c:pt idx="164">
                  <c:v>0.96337612924432181</c:v>
                </c:pt>
                <c:pt idx="165">
                  <c:v>0.41278092693649832</c:v>
                </c:pt>
                <c:pt idx="166">
                  <c:v>0.82206015999449</c:v>
                </c:pt>
                <c:pt idx="167">
                  <c:v>1.8967929826539469</c:v>
                </c:pt>
                <c:pt idx="168">
                  <c:v>-0.2453881160028705</c:v>
                </c:pt>
                <c:pt idx="169">
                  <c:v>-0.75373616435748958</c:v>
                </c:pt>
                <c:pt idx="170">
                  <c:v>-0.8895144296255233</c:v>
                </c:pt>
                <c:pt idx="171">
                  <c:v>-0.81581028496543828</c:v>
                </c:pt>
                <c:pt idx="172">
                  <c:v>-7.71017094141042E-2</c:v>
                </c:pt>
                <c:pt idx="173">
                  <c:v>0.34115197481664389</c:v>
                </c:pt>
                <c:pt idx="174">
                  <c:v>0.27669079933001911</c:v>
                </c:pt>
                <c:pt idx="175">
                  <c:v>0.8271832490360238</c:v>
                </c:pt>
                <c:pt idx="176">
                  <c:v>1.3001891877907019E-2</c:v>
                </c:pt>
                <c:pt idx="177">
                  <c:v>1.4535340771573171</c:v>
                </c:pt>
                <c:pt idx="178">
                  <c:v>-0.26465683323795608</c:v>
                </c:pt>
                <c:pt idx="179">
                  <c:v>2.7201691665896188</c:v>
                </c:pt>
                <c:pt idx="180">
                  <c:v>0.62566734776500621</c:v>
                </c:pt>
                <c:pt idx="181">
                  <c:v>-0.85715755641628255</c:v>
                </c:pt>
                <c:pt idx="182">
                  <c:v>-1.0708924980611121</c:v>
                </c:pt>
                <c:pt idx="183">
                  <c:v>0.48247241524318529</c:v>
                </c:pt>
                <c:pt idx="184">
                  <c:v>-0.2234627853258509</c:v>
                </c:pt>
                <c:pt idx="185">
                  <c:v>0.71400049409209199</c:v>
                </c:pt>
                <c:pt idx="186">
                  <c:v>0.47323762457354479</c:v>
                </c:pt>
                <c:pt idx="187">
                  <c:v>-7.2828912656872774E-2</c:v>
                </c:pt>
                <c:pt idx="188">
                  <c:v>-0.84679371806840498</c:v>
                </c:pt>
                <c:pt idx="189">
                  <c:v>-1.5148472246858651</c:v>
                </c:pt>
                <c:pt idx="190">
                  <c:v>-0.44651495206702108</c:v>
                </c:pt>
                <c:pt idx="191">
                  <c:v>0.85639879432347232</c:v>
                </c:pt>
                <c:pt idx="192">
                  <c:v>0.21409374413020399</c:v>
                </c:pt>
                <c:pt idx="193">
                  <c:v>-1.245738778711988</c:v>
                </c:pt>
                <c:pt idx="194">
                  <c:v>0.173180925851182</c:v>
                </c:pt>
                <c:pt idx="195">
                  <c:v>0.38531737972883678</c:v>
                </c:pt>
                <c:pt idx="196">
                  <c:v>-0.883857436201133</c:v>
                </c:pt>
                <c:pt idx="197">
                  <c:v>0.15372510594552791</c:v>
                </c:pt>
                <c:pt idx="198">
                  <c:v>5.8208718445999903E-2</c:v>
                </c:pt>
                <c:pt idx="199">
                  <c:v>-1.1429702978306231</c:v>
                </c:pt>
                <c:pt idx="200">
                  <c:v>0.35778736034828329</c:v>
                </c:pt>
                <c:pt idx="201">
                  <c:v>0.56078452636823439</c:v>
                </c:pt>
                <c:pt idx="202">
                  <c:v>1.083051243175277</c:v>
                </c:pt>
                <c:pt idx="203">
                  <c:v>1.053802052034903</c:v>
                </c:pt>
                <c:pt idx="204">
                  <c:v>-1.3776693679570911</c:v>
                </c:pt>
                <c:pt idx="205">
                  <c:v>-0.93782503991512278</c:v>
                </c:pt>
                <c:pt idx="206">
                  <c:v>0.51503526720865977</c:v>
                </c:pt>
                <c:pt idx="207">
                  <c:v>0.5137859509122088</c:v>
                </c:pt>
                <c:pt idx="208">
                  <c:v>0.51504768630604791</c:v>
                </c:pt>
                <c:pt idx="209">
                  <c:v>3.8527314906547212</c:v>
                </c:pt>
                <c:pt idx="210">
                  <c:v>0.57089051069316699</c:v>
                </c:pt>
                <c:pt idx="211">
                  <c:v>1.1355656401805989</c:v>
                </c:pt>
                <c:pt idx="212">
                  <c:v>0.95400176349320231</c:v>
                </c:pt>
                <c:pt idx="213">
                  <c:v>0.651391251305798</c:v>
                </c:pt>
                <c:pt idx="214">
                  <c:v>-0.31526924464034561</c:v>
                </c:pt>
                <c:pt idx="215">
                  <c:v>0.75896922049326743</c:v>
                </c:pt>
                <c:pt idx="216">
                  <c:v>-0.7728252145375718</c:v>
                </c:pt>
                <c:pt idx="217">
                  <c:v>-0.2368186067400089</c:v>
                </c:pt>
                <c:pt idx="218">
                  <c:v>-0.48536354782910351</c:v>
                </c:pt>
                <c:pt idx="219">
                  <c:v>8.1874139386322556E-2</c:v>
                </c:pt>
                <c:pt idx="220">
                  <c:v>2.3146585666735091</c:v>
                </c:pt>
                <c:pt idx="221">
                  <c:v>-1.8672651925917481</c:v>
                </c:pt>
                <c:pt idx="222">
                  <c:v>0.68626019037451347</c:v>
                </c:pt>
                <c:pt idx="223">
                  <c:v>-1.6127158711896521</c:v>
                </c:pt>
                <c:pt idx="224">
                  <c:v>-0.47193186578943352</c:v>
                </c:pt>
                <c:pt idx="225">
                  <c:v>1.0889505969673661</c:v>
                </c:pt>
                <c:pt idx="226">
                  <c:v>6.428001909546277E-2</c:v>
                </c:pt>
                <c:pt idx="227">
                  <c:v>-1.0777447779293059</c:v>
                </c:pt>
                <c:pt idx="228">
                  <c:v>-0.71530370925996822</c:v>
                </c:pt>
                <c:pt idx="229">
                  <c:v>0.67959774893467584</c:v>
                </c:pt>
                <c:pt idx="230">
                  <c:v>-0.73036663171713667</c:v>
                </c:pt>
                <c:pt idx="231">
                  <c:v>0.21645858958197489</c:v>
                </c:pt>
                <c:pt idx="232">
                  <c:v>4.5571839903813777E-2</c:v>
                </c:pt>
                <c:pt idx="233">
                  <c:v>-0.65160034760581709</c:v>
                </c:pt>
                <c:pt idx="234">
                  <c:v>2.1439440893253261</c:v>
                </c:pt>
                <c:pt idx="235">
                  <c:v>0.63391902231801123</c:v>
                </c:pt>
                <c:pt idx="236">
                  <c:v>-2.0251425866576072</c:v>
                </c:pt>
                <c:pt idx="237">
                  <c:v>0.18645431476942759</c:v>
                </c:pt>
                <c:pt idx="238">
                  <c:v>-0.66178646476838798</c:v>
                </c:pt>
                <c:pt idx="239">
                  <c:v>0.85243333479622396</c:v>
                </c:pt>
                <c:pt idx="240">
                  <c:v>-0.79252073843270066</c:v>
                </c:pt>
                <c:pt idx="241">
                  <c:v>-0.114736441466899</c:v>
                </c:pt>
                <c:pt idx="242">
                  <c:v>0.50498727898045714</c:v>
                </c:pt>
                <c:pt idx="243">
                  <c:v>0.86575519417012148</c:v>
                </c:pt>
                <c:pt idx="244">
                  <c:v>-1.200296407055776</c:v>
                </c:pt>
                <c:pt idx="245">
                  <c:v>-0.33450123584094837</c:v>
                </c:pt>
                <c:pt idx="246">
                  <c:v>-0.47494531116095617</c:v>
                </c:pt>
                <c:pt idx="247">
                  <c:v>-0.65332923257371189</c:v>
                </c:pt>
                <c:pt idx="248">
                  <c:v>1.7654542402810971</c:v>
                </c:pt>
                <c:pt idx="249">
                  <c:v>0.40498171096095548</c:v>
                </c:pt>
                <c:pt idx="250">
                  <c:v>-1.260883954335045</c:v>
                </c:pt>
                <c:pt idx="251">
                  <c:v>0.91786194705477608</c:v>
                </c:pt>
                <c:pt idx="252">
                  <c:v>2.1221561970126328</c:v>
                </c:pt>
                <c:pt idx="253">
                  <c:v>1.0324652605511471</c:v>
                </c:pt>
                <c:pt idx="254">
                  <c:v>-1.519369965954013</c:v>
                </c:pt>
                <c:pt idx="255">
                  <c:v>-0.48423407286625142</c:v>
                </c:pt>
                <c:pt idx="256">
                  <c:v>1.266911149186623</c:v>
                </c:pt>
                <c:pt idx="257">
                  <c:v>-0.70766946561878075</c:v>
                </c:pt>
                <c:pt idx="258">
                  <c:v>0.44381942814622838</c:v>
                </c:pt>
                <c:pt idx="259">
                  <c:v>0.77463405342933678</c:v>
                </c:pt>
                <c:pt idx="260">
                  <c:v>-0.92693047157808295</c:v>
                </c:pt>
                <c:pt idx="261">
                  <c:v>-5.952535606180008E-2</c:v>
                </c:pt>
                <c:pt idx="262">
                  <c:v>-3.241267340069073</c:v>
                </c:pt>
                <c:pt idx="263">
                  <c:v>-1.0243876413342901</c:v>
                </c:pt>
                <c:pt idx="264">
                  <c:v>-0.2525681513931603</c:v>
                </c:pt>
                <c:pt idx="265">
                  <c:v>-1.2477831819648491</c:v>
                </c:pt>
                <c:pt idx="266">
                  <c:v>1.632411303931635</c:v>
                </c:pt>
                <c:pt idx="267">
                  <c:v>-1.4301413779606329</c:v>
                </c:pt>
                <c:pt idx="268">
                  <c:v>-0.44004448669698382</c:v>
                </c:pt>
                <c:pt idx="269">
                  <c:v>0.13074057728609129</c:v>
                </c:pt>
                <c:pt idx="270">
                  <c:v>1.441273289066116</c:v>
                </c:pt>
                <c:pt idx="271">
                  <c:v>-1.4358621511794389</c:v>
                </c:pt>
                <c:pt idx="272">
                  <c:v>1.16316375215496</c:v>
                </c:pt>
                <c:pt idx="273">
                  <c:v>1.0233061019587051E-2</c:v>
                </c:pt>
                <c:pt idx="274">
                  <c:v>-0.98150865104795093</c:v>
                </c:pt>
                <c:pt idx="275">
                  <c:v>0.46210347426327081</c:v>
                </c:pt>
                <c:pt idx="276">
                  <c:v>0.19905969557347</c:v>
                </c:pt>
                <c:pt idx="277">
                  <c:v>-0.60021687715879468</c:v>
                </c:pt>
                <c:pt idx="278">
                  <c:v>6.9802084990018914E-2</c:v>
                </c:pt>
                <c:pt idx="279">
                  <c:v>-0.3853135968617602</c:v>
                </c:pt>
                <c:pt idx="280">
                  <c:v>0.113517345251248</c:v>
                </c:pt>
                <c:pt idx="281">
                  <c:v>0.66213067452104668</c:v>
                </c:pt>
                <c:pt idx="282">
                  <c:v>1.5860168161453521</c:v>
                </c:pt>
                <c:pt idx="283">
                  <c:v>-1.237815498826849</c:v>
                </c:pt>
                <c:pt idx="284">
                  <c:v>2.1330333746562671</c:v>
                </c:pt>
                <c:pt idx="285">
                  <c:v>-1.9520877995225021</c:v>
                </c:pt>
                <c:pt idx="286">
                  <c:v>-0.1517850950355833</c:v>
                </c:pt>
                <c:pt idx="287">
                  <c:v>0.58831720648457653</c:v>
                </c:pt>
                <c:pt idx="288">
                  <c:v>0.28099186773503271</c:v>
                </c:pt>
                <c:pt idx="289">
                  <c:v>-0.62269951982059379</c:v>
                </c:pt>
                <c:pt idx="290">
                  <c:v>-0.20812225035727519</c:v>
                </c:pt>
                <c:pt idx="291">
                  <c:v>-0.49300093465883282</c:v>
                </c:pt>
                <c:pt idx="292">
                  <c:v>-0.58936475694421153</c:v>
                </c:pt>
                <c:pt idx="293">
                  <c:v>0.84960209702102463</c:v>
                </c:pt>
                <c:pt idx="294">
                  <c:v>0.35701548596504729</c:v>
                </c:pt>
                <c:pt idx="295">
                  <c:v>-0.69290959526065421</c:v>
                </c:pt>
                <c:pt idx="296">
                  <c:v>0.89959987543325071</c:v>
                </c:pt>
                <c:pt idx="297">
                  <c:v>0.30729952087660928</c:v>
                </c:pt>
                <c:pt idx="298">
                  <c:v>0.81286211883896009</c:v>
                </c:pt>
                <c:pt idx="299">
                  <c:v>0.62962884192361224</c:v>
                </c:pt>
                <c:pt idx="300">
                  <c:v>-0.82899501092207228</c:v>
                </c:pt>
                <c:pt idx="301">
                  <c:v>-0.56018104019696957</c:v>
                </c:pt>
                <c:pt idx="302">
                  <c:v>0.74729360512326182</c:v>
                </c:pt>
                <c:pt idx="303">
                  <c:v>0.61037026543346484</c:v>
                </c:pt>
                <c:pt idx="304">
                  <c:v>-2.0901593964148129E-2</c:v>
                </c:pt>
                <c:pt idx="305">
                  <c:v>0.11732738330878199</c:v>
                </c:pt>
                <c:pt idx="306">
                  <c:v>1.2776648957884249</c:v>
                </c:pt>
                <c:pt idx="307">
                  <c:v>-0.59157138883582994</c:v>
                </c:pt>
                <c:pt idx="308">
                  <c:v>0.54709738117003792</c:v>
                </c:pt>
                <c:pt idx="309">
                  <c:v>-0.20219265243389409</c:v>
                </c:pt>
                <c:pt idx="310">
                  <c:v>-0.21768120322722029</c:v>
                </c:pt>
                <c:pt idx="311">
                  <c:v>1.0987768519871901</c:v>
                </c:pt>
                <c:pt idx="312">
                  <c:v>0.82541634898802985</c:v>
                </c:pt>
                <c:pt idx="313">
                  <c:v>0.81350963600063853</c:v>
                </c:pt>
                <c:pt idx="314">
                  <c:v>1.3054788071543291</c:v>
                </c:pt>
                <c:pt idx="315">
                  <c:v>2.1003841632759049E-2</c:v>
                </c:pt>
                <c:pt idx="316">
                  <c:v>0.68195297129496391</c:v>
                </c:pt>
                <c:pt idx="317">
                  <c:v>-0.31026675659345598</c:v>
                </c:pt>
                <c:pt idx="318">
                  <c:v>0.32416635248844211</c:v>
                </c:pt>
                <c:pt idx="319">
                  <c:v>-0.13014305436768461</c:v>
                </c:pt>
                <c:pt idx="320">
                  <c:v>9.6995964992718189E-2</c:v>
                </c:pt>
                <c:pt idx="321">
                  <c:v>0.59515702543691362</c:v>
                </c:pt>
                <c:pt idx="322">
                  <c:v>-0.81822068323347252</c:v>
                </c:pt>
                <c:pt idx="323">
                  <c:v>2.0923872756854598</c:v>
                </c:pt>
                <c:pt idx="324">
                  <c:v>-1.006017381499702</c:v>
                </c:pt>
                <c:pt idx="325">
                  <c:v>-1.2141886127877319</c:v>
                </c:pt>
                <c:pt idx="326">
                  <c:v>1.158110873500068</c:v>
                </c:pt>
                <c:pt idx="327">
                  <c:v>0.79166269396293587</c:v>
                </c:pt>
                <c:pt idx="328">
                  <c:v>0.62411981705215513</c:v>
                </c:pt>
                <c:pt idx="329">
                  <c:v>0.6283455092642799</c:v>
                </c:pt>
                <c:pt idx="330">
                  <c:v>-1.224677284691462E-2</c:v>
                </c:pt>
                <c:pt idx="331">
                  <c:v>-0.89725437148583154</c:v>
                </c:pt>
                <c:pt idx="332">
                  <c:v>7.5804558193726335E-2</c:v>
                </c:pt>
                <c:pt idx="333">
                  <c:v>-0.67716171151211169</c:v>
                </c:pt>
                <c:pt idx="334">
                  <c:v>0.97511973341775116</c:v>
                </c:pt>
                <c:pt idx="335">
                  <c:v>-0.14705738150213871</c:v>
                </c:pt>
                <c:pt idx="336">
                  <c:v>-0.82549719679251155</c:v>
                </c:pt>
                <c:pt idx="337">
                  <c:v>-0.32138584165299339</c:v>
                </c:pt>
                <c:pt idx="338">
                  <c:v>0.41293145427562428</c:v>
                </c:pt>
                <c:pt idx="339">
                  <c:v>-0.56372455280397471</c:v>
                </c:pt>
                <c:pt idx="340">
                  <c:v>-0.82222039556643145</c:v>
                </c:pt>
                <c:pt idx="341">
                  <c:v>0.2436872114919123</c:v>
                </c:pt>
                <c:pt idx="342">
                  <c:v>0.2449665711087228</c:v>
                </c:pt>
                <c:pt idx="343">
                  <c:v>-0.50694317537112976</c:v>
                </c:pt>
                <c:pt idx="344">
                  <c:v>-0.47103830561832277</c:v>
                </c:pt>
                <c:pt idx="345">
                  <c:v>0.23204993735763629</c:v>
                </c:pt>
                <c:pt idx="346">
                  <c:v>-1.4480843414973239</c:v>
                </c:pt>
                <c:pt idx="347">
                  <c:v>-1.407463774376555</c:v>
                </c:pt>
                <c:pt idx="348">
                  <c:v>-0.71844422125243601</c:v>
                </c:pt>
                <c:pt idx="349">
                  <c:v>-0.21344715171184719</c:v>
                </c:pt>
                <c:pt idx="350">
                  <c:v>0.31090756559800459</c:v>
                </c:pt>
                <c:pt idx="351">
                  <c:v>1.475356216949552</c:v>
                </c:pt>
                <c:pt idx="352">
                  <c:v>0.85765962320201938</c:v>
                </c:pt>
                <c:pt idx="353">
                  <c:v>-0.15993852996342711</c:v>
                </c:pt>
                <c:pt idx="354">
                  <c:v>-1.901620790268883E-2</c:v>
                </c:pt>
                <c:pt idx="355">
                  <c:v>-1.0025293646378091</c:v>
                </c:pt>
                <c:pt idx="356">
                  <c:v>-1.8513135992389931E-2</c:v>
                </c:pt>
                <c:pt idx="357">
                  <c:v>-0.28865863892013832</c:v>
                </c:pt>
                <c:pt idx="358">
                  <c:v>0.32271856033808949</c:v>
                </c:pt>
                <c:pt idx="359">
                  <c:v>-0.82723094355232296</c:v>
                </c:pt>
                <c:pt idx="360">
                  <c:v>0.51934651424117229</c:v>
                </c:pt>
                <c:pt idx="361">
                  <c:v>1.5327389130025779</c:v>
                </c:pt>
                <c:pt idx="362">
                  <c:v>-0.10876014845685759</c:v>
                </c:pt>
                <c:pt idx="363">
                  <c:v>0.40171172209894151</c:v>
                </c:pt>
                <c:pt idx="364">
                  <c:v>0.69014399171111251</c:v>
                </c:pt>
                <c:pt idx="365">
                  <c:v>-0.40122047188583632</c:v>
                </c:pt>
                <c:pt idx="366">
                  <c:v>0.2240924818104168</c:v>
                </c:pt>
                <c:pt idx="367">
                  <c:v>1.259240078179486E-2</c:v>
                </c:pt>
                <c:pt idx="368">
                  <c:v>9.7676098548831719E-2</c:v>
                </c:pt>
                <c:pt idx="369">
                  <c:v>-0.77300978385546648</c:v>
                </c:pt>
                <c:pt idx="370">
                  <c:v>2.451017425894271E-2</c:v>
                </c:pt>
                <c:pt idx="371">
                  <c:v>0.49799829124544981</c:v>
                </c:pt>
                <c:pt idx="372">
                  <c:v>1.4511436077950419</c:v>
                </c:pt>
                <c:pt idx="373">
                  <c:v>0.95927082608520686</c:v>
                </c:pt>
                <c:pt idx="374">
                  <c:v>2.1531824575115559</c:v>
                </c:pt>
                <c:pt idx="375">
                  <c:v>-0.76734756288804951</c:v>
                </c:pt>
                <c:pt idx="376">
                  <c:v>0.87232063672067817</c:v>
                </c:pt>
                <c:pt idx="377">
                  <c:v>0.18334200573835169</c:v>
                </c:pt>
                <c:pt idx="378">
                  <c:v>2.1898029332176718</c:v>
                </c:pt>
                <c:pt idx="379">
                  <c:v>-0.80829828535515147</c:v>
                </c:pt>
                <c:pt idx="380">
                  <c:v>-0.83972184218077606</c:v>
                </c:pt>
                <c:pt idx="381">
                  <c:v>-0.59939264544402215</c:v>
                </c:pt>
                <c:pt idx="382">
                  <c:v>-2.1238957243098069</c:v>
                </c:pt>
                <c:pt idx="383">
                  <c:v>-0.52575502168076105</c:v>
                </c:pt>
                <c:pt idx="384">
                  <c:v>-0.75913266155369796</c:v>
                </c:pt>
                <c:pt idx="385">
                  <c:v>0.1503937864762076</c:v>
                </c:pt>
                <c:pt idx="386">
                  <c:v>0.34175597577715938</c:v>
                </c:pt>
                <c:pt idx="387">
                  <c:v>1.876170839215886</c:v>
                </c:pt>
                <c:pt idx="388">
                  <c:v>0.95042383818605025</c:v>
                </c:pt>
                <c:pt idx="389">
                  <c:v>-0.57690365566240309</c:v>
                </c:pt>
                <c:pt idx="390">
                  <c:v>-0.89841467134835795</c:v>
                </c:pt>
                <c:pt idx="391">
                  <c:v>0.49191917150650571</c:v>
                </c:pt>
                <c:pt idx="392">
                  <c:v>-1.320233207020642</c:v>
                </c:pt>
                <c:pt idx="393">
                  <c:v>1.831458765854354</c:v>
                </c:pt>
                <c:pt idx="394">
                  <c:v>1.179440120721287</c:v>
                </c:pt>
                <c:pt idx="395">
                  <c:v>-0.4691756521047048</c:v>
                </c:pt>
                <c:pt idx="396">
                  <c:v>-1.713134529090877</c:v>
                </c:pt>
                <c:pt idx="397">
                  <c:v>1.3538723741654131</c:v>
                </c:pt>
                <c:pt idx="398">
                  <c:v>-0.1145398452526179</c:v>
                </c:pt>
                <c:pt idx="399">
                  <c:v>1.237816311973462</c:v>
                </c:pt>
                <c:pt idx="400">
                  <c:v>-1.5944276587943671</c:v>
                </c:pt>
                <c:pt idx="401">
                  <c:v>-0.59937502295377287</c:v>
                </c:pt>
                <c:pt idx="402">
                  <c:v>5.2436997181831658E-3</c:v>
                </c:pt>
                <c:pt idx="403">
                  <c:v>4.6980593764742062E-2</c:v>
                </c:pt>
                <c:pt idx="404">
                  <c:v>-0.45006547147924358</c:v>
                </c:pt>
                <c:pt idx="405">
                  <c:v>0.62284993234749875</c:v>
                </c:pt>
                <c:pt idx="406">
                  <c:v>-1.0676204293825939</c:v>
                </c:pt>
                <c:pt idx="407">
                  <c:v>-0.14237948502129349</c:v>
                </c:pt>
                <c:pt idx="408">
                  <c:v>0.1202956317118989</c:v>
                </c:pt>
                <c:pt idx="409">
                  <c:v>0.51443883405874902</c:v>
                </c:pt>
                <c:pt idx="410">
                  <c:v>0.71161487808888979</c:v>
                </c:pt>
                <c:pt idx="411">
                  <c:v>-1.124642091837869</c:v>
                </c:pt>
                <c:pt idx="412">
                  <c:v>-1.5341141707356221</c:v>
                </c:pt>
                <c:pt idx="413">
                  <c:v>1.2776768218985091</c:v>
                </c:pt>
                <c:pt idx="414">
                  <c:v>0.33231401197959171</c:v>
                </c:pt>
                <c:pt idx="415">
                  <c:v>-0.74848653655655362</c:v>
                </c:pt>
                <c:pt idx="416">
                  <c:v>1.5511519755225229</c:v>
                </c:pt>
                <c:pt idx="417">
                  <c:v>0.11567463429285869</c:v>
                </c:pt>
                <c:pt idx="418">
                  <c:v>1.179297184063826</c:v>
                </c:pt>
                <c:pt idx="419">
                  <c:v>6.7518481410108952E-2</c:v>
                </c:pt>
                <c:pt idx="420">
                  <c:v>2.0607479248819871</c:v>
                </c:pt>
                <c:pt idx="421">
                  <c:v>1.755340842443204</c:v>
                </c:pt>
                <c:pt idx="422">
                  <c:v>-0.2489641484790735</c:v>
                </c:pt>
                <c:pt idx="423">
                  <c:v>0.97157095095435542</c:v>
                </c:pt>
                <c:pt idx="424">
                  <c:v>0.64537594958514755</c:v>
                </c:pt>
                <c:pt idx="425">
                  <c:v>1.3686315575323491</c:v>
                </c:pt>
                <c:pt idx="426">
                  <c:v>-0.96492346058010448</c:v>
                </c:pt>
                <c:pt idx="427">
                  <c:v>0.68605145999843931</c:v>
                </c:pt>
                <c:pt idx="428">
                  <c:v>1.058424486849588</c:v>
                </c:pt>
                <c:pt idx="429">
                  <c:v>-1.7587394864231141</c:v>
                </c:pt>
                <c:pt idx="430">
                  <c:v>-1.1832585126657751</c:v>
                </c:pt>
                <c:pt idx="431">
                  <c:v>-2.039232177760101</c:v>
                </c:pt>
                <c:pt idx="432">
                  <c:v>-0.26940683444455782</c:v>
                </c:pt>
                <c:pt idx="433">
                  <c:v>0.71754225579596231</c:v>
                </c:pt>
                <c:pt idx="434">
                  <c:v>1.5023570520960281</c:v>
                </c:pt>
                <c:pt idx="435">
                  <c:v>7.4094780419775186E-2</c:v>
                </c:pt>
                <c:pt idx="436">
                  <c:v>1.6286155455712921</c:v>
                </c:pt>
                <c:pt idx="437">
                  <c:v>-1.3801014582148909</c:v>
                </c:pt>
                <c:pt idx="438">
                  <c:v>-1.7033824393551551</c:v>
                </c:pt>
                <c:pt idx="439">
                  <c:v>-5.5547698896618779E-2</c:v>
                </c:pt>
                <c:pt idx="440">
                  <c:v>0.38406544893930727</c:v>
                </c:pt>
                <c:pt idx="441">
                  <c:v>-3.2694748094093111E-2</c:v>
                </c:pt>
                <c:pt idx="442">
                  <c:v>-2.0674421000398771</c:v>
                </c:pt>
                <c:pt idx="443">
                  <c:v>-8.9120039512788407E-2</c:v>
                </c:pt>
                <c:pt idx="444">
                  <c:v>-1.304469500504853</c:v>
                </c:pt>
                <c:pt idx="445">
                  <c:v>0.66967254883003846</c:v>
                </c:pt>
                <c:pt idx="446">
                  <c:v>0.36659824609684832</c:v>
                </c:pt>
                <c:pt idx="447">
                  <c:v>-0.93987978632735525</c:v>
                </c:pt>
                <c:pt idx="448">
                  <c:v>-0.51386691733669354</c:v>
                </c:pt>
                <c:pt idx="449">
                  <c:v>-1.059213521888952</c:v>
                </c:pt>
                <c:pt idx="450">
                  <c:v>-6.2679097273171877E-2</c:v>
                </c:pt>
                <c:pt idx="451">
                  <c:v>0.95514232050123826</c:v>
                </c:pt>
                <c:pt idx="452">
                  <c:v>-0.98572604633554373</c:v>
                </c:pt>
                <c:pt idx="453">
                  <c:v>0.50404651551784441</c:v>
                </c:pt>
                <c:pt idx="454">
                  <c:v>-0.53025761837244079</c:v>
                </c:pt>
                <c:pt idx="455">
                  <c:v>-0.79287283226234417</c:v>
                </c:pt>
                <c:pt idx="456">
                  <c:v>-0.1070303599545578</c:v>
                </c:pt>
                <c:pt idx="457">
                  <c:v>-1.0352423224193741</c:v>
                </c:pt>
                <c:pt idx="458">
                  <c:v>-0.55364930534718204</c:v>
                </c:pt>
                <c:pt idx="459">
                  <c:v>-1.197877892588848</c:v>
                </c:pt>
                <c:pt idx="460">
                  <c:v>1.9647251329163891</c:v>
                </c:pt>
                <c:pt idx="461">
                  <c:v>3.5263551971728611E-2</c:v>
                </c:pt>
                <c:pt idx="462">
                  <c:v>-0.69972550799258559</c:v>
                </c:pt>
                <c:pt idx="463">
                  <c:v>0.21397991073422201</c:v>
                </c:pt>
                <c:pt idx="464">
                  <c:v>-0.1123280496908298</c:v>
                </c:pt>
                <c:pt idx="465">
                  <c:v>-0.22096959953322301</c:v>
                </c:pt>
                <c:pt idx="466">
                  <c:v>0.61416670004342522</c:v>
                </c:pt>
                <c:pt idx="467">
                  <c:v>0.75750771004730511</c:v>
                </c:pt>
                <c:pt idx="468">
                  <c:v>-0.53050114761052747</c:v>
                </c:pt>
                <c:pt idx="469">
                  <c:v>-0.57581824064468001</c:v>
                </c:pt>
                <c:pt idx="470">
                  <c:v>-0.27505169715164401</c:v>
                </c:pt>
                <c:pt idx="471">
                  <c:v>-2.3019211647355848</c:v>
                </c:pt>
                <c:pt idx="472">
                  <c:v>-1.515191062198552</c:v>
                </c:pt>
                <c:pt idx="473">
                  <c:v>1.3668742674445249</c:v>
                </c:pt>
                <c:pt idx="474">
                  <c:v>1.6449677135012839</c:v>
                </c:pt>
                <c:pt idx="475">
                  <c:v>-0.24903603955637829</c:v>
                </c:pt>
                <c:pt idx="476">
                  <c:v>0.57655696305576642</c:v>
                </c:pt>
                <c:pt idx="477">
                  <c:v>0.31125015454353611</c:v>
                </c:pt>
                <c:pt idx="478">
                  <c:v>3.0788808084552381</c:v>
                </c:pt>
                <c:pt idx="479">
                  <c:v>1.119574911434577</c:v>
                </c:pt>
                <c:pt idx="480">
                  <c:v>-0.12791759148076651</c:v>
                </c:pt>
                <c:pt idx="481">
                  <c:v>-0.95554044060042576</c:v>
                </c:pt>
                <c:pt idx="482">
                  <c:v>-1.6064463202575729</c:v>
                </c:pt>
                <c:pt idx="483">
                  <c:v>0.2034636358672231</c:v>
                </c:pt>
                <c:pt idx="484">
                  <c:v>-0.75635074528430335</c:v>
                </c:pt>
                <c:pt idx="485">
                  <c:v>-1.4222537095976739</c:v>
                </c:pt>
                <c:pt idx="486">
                  <c:v>-0.64657288424252657</c:v>
                </c:pt>
                <c:pt idx="487">
                  <c:v>-1.081548003614395</c:v>
                </c:pt>
                <c:pt idx="488">
                  <c:v>1.687141635072565</c:v>
                </c:pt>
                <c:pt idx="489">
                  <c:v>0.88163975694945051</c:v>
                </c:pt>
                <c:pt idx="490">
                  <c:v>-7.972641316617372E-3</c:v>
                </c:pt>
                <c:pt idx="491">
                  <c:v>1.4799441388900261</c:v>
                </c:pt>
                <c:pt idx="492">
                  <c:v>7.7368307647618303E-2</c:v>
                </c:pt>
                <c:pt idx="493">
                  <c:v>-0.86128420132826367</c:v>
                </c:pt>
                <c:pt idx="494">
                  <c:v>1.523124077269657</c:v>
                </c:pt>
                <c:pt idx="495">
                  <c:v>0.53891004368465867</c:v>
                </c:pt>
                <c:pt idx="496">
                  <c:v>-1.0372461543264559</c:v>
                </c:pt>
                <c:pt idx="497">
                  <c:v>-0.19033867808360819</c:v>
                </c:pt>
                <c:pt idx="498">
                  <c:v>-0.87561825338475718</c:v>
                </c:pt>
                <c:pt idx="499">
                  <c:v>-1.3827997309643361</c:v>
                </c:pt>
                <c:pt idx="500">
                  <c:v>0.92617754753164139</c:v>
                </c:pt>
                <c:pt idx="501">
                  <c:v>1.90941664047013</c:v>
                </c:pt>
                <c:pt idx="502">
                  <c:v>-1.398567573819141</c:v>
                </c:pt>
                <c:pt idx="503">
                  <c:v>0.56296923669057086</c:v>
                </c:pt>
                <c:pt idx="504">
                  <c:v>-0.65064256912182694</c:v>
                </c:pt>
                <c:pt idx="505">
                  <c:v>-0.48712538376469611</c:v>
                </c:pt>
                <c:pt idx="506">
                  <c:v>-0.59239392423886916</c:v>
                </c:pt>
                <c:pt idx="507">
                  <c:v>-0.86399076967981603</c:v>
                </c:pt>
                <c:pt idx="508">
                  <c:v>4.8521627944826992E-2</c:v>
                </c:pt>
                <c:pt idx="509">
                  <c:v>-0.83095011641103778</c:v>
                </c:pt>
                <c:pt idx="510">
                  <c:v>0.27045682577983882</c:v>
                </c:pt>
                <c:pt idx="511">
                  <c:v>-5.0238109449136953E-2</c:v>
                </c:pt>
                <c:pt idx="512">
                  <c:v>-0.23894804686640969</c:v>
                </c:pt>
                <c:pt idx="513">
                  <c:v>-0.90756366204159789</c:v>
                </c:pt>
                <c:pt idx="514">
                  <c:v>-0.57677133056833274</c:v>
                </c:pt>
                <c:pt idx="515">
                  <c:v>0.75539122582575602</c:v>
                </c:pt>
                <c:pt idx="516">
                  <c:v>0.50091718762438076</c:v>
                </c:pt>
                <c:pt idx="517">
                  <c:v>-0.97755524479855105</c:v>
                </c:pt>
                <c:pt idx="518">
                  <c:v>9.9332305429225873E-2</c:v>
                </c:pt>
                <c:pt idx="519">
                  <c:v>0.75138712337178903</c:v>
                </c:pt>
                <c:pt idx="520">
                  <c:v>-1.669405281121372</c:v>
                </c:pt>
                <c:pt idx="521">
                  <c:v>0.54336019237993505</c:v>
                </c:pt>
                <c:pt idx="522">
                  <c:v>-0.66262375894584669</c:v>
                </c:pt>
                <c:pt idx="523">
                  <c:v>0.57059866859315933</c:v>
                </c:pt>
                <c:pt idx="524">
                  <c:v>-0.76325915654251686</c:v>
                </c:pt>
                <c:pt idx="525">
                  <c:v>-1.804882100664519</c:v>
                </c:pt>
                <c:pt idx="526">
                  <c:v>-1.6275424378831631</c:v>
                </c:pt>
                <c:pt idx="527">
                  <c:v>4.8084946661381987E-2</c:v>
                </c:pt>
                <c:pt idx="528">
                  <c:v>0.25972250172148192</c:v>
                </c:pt>
                <c:pt idx="529">
                  <c:v>-0.90431662510440858</c:v>
                </c:pt>
                <c:pt idx="530">
                  <c:v>0.63859245877737392</c:v>
                </c:pt>
                <c:pt idx="531">
                  <c:v>-1.6615200622689601</c:v>
                </c:pt>
                <c:pt idx="532">
                  <c:v>-6.607979864731657E-2</c:v>
                </c:pt>
                <c:pt idx="533">
                  <c:v>-1.2110161997624569</c:v>
                </c:pt>
                <c:pt idx="534">
                  <c:v>-0.65183610780215917</c:v>
                </c:pt>
                <c:pt idx="535">
                  <c:v>4.7398671316414023E-2</c:v>
                </c:pt>
                <c:pt idx="536">
                  <c:v>-0.8604133652839524</c:v>
                </c:pt>
                <c:pt idx="537">
                  <c:v>-0.38455554422982541</c:v>
                </c:pt>
                <c:pt idx="538">
                  <c:v>1.006292809214441</c:v>
                </c:pt>
                <c:pt idx="539">
                  <c:v>-0.57689186952314875</c:v>
                </c:pt>
                <c:pt idx="540">
                  <c:v>0.83569211206514182</c:v>
                </c:pt>
                <c:pt idx="541">
                  <c:v>-1.1297068546576181</c:v>
                </c:pt>
                <c:pt idx="542">
                  <c:v>0.52980417791528278</c:v>
                </c:pt>
                <c:pt idx="543">
                  <c:v>1.4415686206578999</c:v>
                </c:pt>
                <c:pt idx="544">
                  <c:v>-2.4716445001272889</c:v>
                </c:pt>
                <c:pt idx="545">
                  <c:v>-0.79689525547047679</c:v>
                </c:pt>
                <c:pt idx="546">
                  <c:v>0.57707212718054002</c:v>
                </c:pt>
                <c:pt idx="547">
                  <c:v>-0.20304538604299269</c:v>
                </c:pt>
                <c:pt idx="548">
                  <c:v>0.37114587337130878</c:v>
                </c:pt>
                <c:pt idx="549">
                  <c:v>-0.60398518671582058</c:v>
                </c:pt>
                <c:pt idx="550">
                  <c:v>8.6589787472899915E-2</c:v>
                </c:pt>
                <c:pt idx="551">
                  <c:v>-0.1556772353920795</c:v>
                </c:pt>
                <c:pt idx="552">
                  <c:v>1.1677820616598069</c:v>
                </c:pt>
                <c:pt idx="553">
                  <c:v>0.25442084330121312</c:v>
                </c:pt>
                <c:pt idx="554">
                  <c:v>0.33760266207520218</c:v>
                </c:pt>
                <c:pt idx="555">
                  <c:v>-0.41187696612246738</c:v>
                </c:pt>
                <c:pt idx="556">
                  <c:v>-0.48760622407249349</c:v>
                </c:pt>
                <c:pt idx="557">
                  <c:v>-0.43255818781962091</c:v>
                </c:pt>
                <c:pt idx="558">
                  <c:v>0.39445214237829679</c:v>
                </c:pt>
                <c:pt idx="559">
                  <c:v>-0.42098448082026302</c:v>
                </c:pt>
                <c:pt idx="560">
                  <c:v>0.28977485689641291</c:v>
                </c:pt>
                <c:pt idx="561">
                  <c:v>2.0754007986454388</c:v>
                </c:pt>
                <c:pt idx="562">
                  <c:v>0.87112470343169235</c:v>
                </c:pt>
                <c:pt idx="563">
                  <c:v>-0.32602353216784108</c:v>
                </c:pt>
                <c:pt idx="564">
                  <c:v>1.2012139221639451</c:v>
                </c:pt>
                <c:pt idx="565">
                  <c:v>-0.40807537302155139</c:v>
                </c:pt>
                <c:pt idx="566">
                  <c:v>-2.0381245351778539</c:v>
                </c:pt>
                <c:pt idx="567">
                  <c:v>-1.0080863109174041</c:v>
                </c:pt>
                <c:pt idx="568">
                  <c:v>-1.8707919210258559</c:v>
                </c:pt>
                <c:pt idx="569">
                  <c:v>-0.35151348404130872</c:v>
                </c:pt>
                <c:pt idx="570">
                  <c:v>1.8418379189551699E-2</c:v>
                </c:pt>
                <c:pt idx="571">
                  <c:v>1.6764373122752829</c:v>
                </c:pt>
                <c:pt idx="572">
                  <c:v>0.32692737376416259</c:v>
                </c:pt>
                <c:pt idx="573">
                  <c:v>-0.21910052880886419</c:v>
                </c:pt>
                <c:pt idx="574">
                  <c:v>0.82940558118348917</c:v>
                </c:pt>
                <c:pt idx="575">
                  <c:v>-2.2111353090078851</c:v>
                </c:pt>
                <c:pt idx="576">
                  <c:v>0.23561455810856591</c:v>
                </c:pt>
                <c:pt idx="577">
                  <c:v>0.77086519388696684</c:v>
                </c:pt>
                <c:pt idx="578">
                  <c:v>-1.478586245779842</c:v>
                </c:pt>
                <c:pt idx="579">
                  <c:v>1.1437540432069291</c:v>
                </c:pt>
                <c:pt idx="580">
                  <c:v>0.33849640749441412</c:v>
                </c:pt>
                <c:pt idx="581">
                  <c:v>-0.41528791390080128</c:v>
                </c:pt>
                <c:pt idx="582">
                  <c:v>0.63278186610628484</c:v>
                </c:pt>
                <c:pt idx="583">
                  <c:v>2.2706928578043959</c:v>
                </c:pt>
                <c:pt idx="584">
                  <c:v>0.18186625505849521</c:v>
                </c:pt>
                <c:pt idx="585">
                  <c:v>0.24822058630033611</c:v>
                </c:pt>
                <c:pt idx="586">
                  <c:v>-0.45936089954024412</c:v>
                </c:pt>
                <c:pt idx="587">
                  <c:v>-0.8498443694647918</c:v>
                </c:pt>
                <c:pt idx="588">
                  <c:v>0.8303358165442456</c:v>
                </c:pt>
                <c:pt idx="589">
                  <c:v>-0.85608382590886722</c:v>
                </c:pt>
                <c:pt idx="590">
                  <c:v>7.1566237219392467E-2</c:v>
                </c:pt>
                <c:pt idx="591">
                  <c:v>-0.47765744676511668</c:v>
                </c:pt>
                <c:pt idx="592">
                  <c:v>0.47897982574639192</c:v>
                </c:pt>
                <c:pt idx="593">
                  <c:v>0.33366210528694829</c:v>
                </c:pt>
                <c:pt idx="594">
                  <c:v>1.037539944257899</c:v>
                </c:pt>
                <c:pt idx="595">
                  <c:v>-0.51001639885474703</c:v>
                </c:pt>
                <c:pt idx="596">
                  <c:v>-0.26987493529337131</c:v>
                </c:pt>
                <c:pt idx="597">
                  <c:v>-0.97876371578230736</c:v>
                </c:pt>
                <c:pt idx="598">
                  <c:v>-0.44429326007611158</c:v>
                </c:pt>
                <c:pt idx="599">
                  <c:v>0.37730049304485219</c:v>
                </c:pt>
                <c:pt idx="600">
                  <c:v>0.75698861664535189</c:v>
                </c:pt>
                <c:pt idx="601">
                  <c:v>-0.92216532417762542</c:v>
                </c:pt>
                <c:pt idx="602">
                  <c:v>0.86960592010566018</c:v>
                </c:pt>
                <c:pt idx="603">
                  <c:v>1.3556378588049509</c:v>
                </c:pt>
                <c:pt idx="604">
                  <c:v>0.41343490322370091</c:v>
                </c:pt>
                <c:pt idx="605">
                  <c:v>1.8767958125580659</c:v>
                </c:pt>
                <c:pt idx="606">
                  <c:v>-0.77378919910357302</c:v>
                </c:pt>
                <c:pt idx="607">
                  <c:v>-1.244654703311417</c:v>
                </c:pt>
                <c:pt idx="608">
                  <c:v>-1.778720248904279</c:v>
                </c:pt>
                <c:pt idx="609">
                  <c:v>1.496044311489183</c:v>
                </c:pt>
                <c:pt idx="610">
                  <c:v>0.65436565635405775</c:v>
                </c:pt>
                <c:pt idx="611">
                  <c:v>-5.5584670910455068E-2</c:v>
                </c:pt>
                <c:pt idx="612">
                  <c:v>0.27996862631982028</c:v>
                </c:pt>
                <c:pt idx="613">
                  <c:v>-1.125489047298377</c:v>
                </c:pt>
                <c:pt idx="614">
                  <c:v>2.4457519796168259</c:v>
                </c:pt>
                <c:pt idx="615">
                  <c:v>0.1292211819752275</c:v>
                </c:pt>
                <c:pt idx="616">
                  <c:v>0.1093947946048929</c:v>
                </c:pt>
                <c:pt idx="617">
                  <c:v>0.72576662389869195</c:v>
                </c:pt>
                <c:pt idx="618">
                  <c:v>0.48100923173671323</c:v>
                </c:pt>
                <c:pt idx="619">
                  <c:v>0.2238840242791314</c:v>
                </c:pt>
                <c:pt idx="620">
                  <c:v>-0.79047445544531192</c:v>
                </c:pt>
                <c:pt idx="621">
                  <c:v>0.47146835713599572</c:v>
                </c:pt>
                <c:pt idx="622">
                  <c:v>1.8820244964750339</c:v>
                </c:pt>
                <c:pt idx="623">
                  <c:v>1.3454200461549779</c:v>
                </c:pt>
                <c:pt idx="624">
                  <c:v>1.593186626639397</c:v>
                </c:pt>
                <c:pt idx="625">
                  <c:v>-0.51121567643118515</c:v>
                </c:pt>
                <c:pt idx="626">
                  <c:v>-0.98960482025858088</c:v>
                </c:pt>
                <c:pt idx="627">
                  <c:v>-0.12578692009964809</c:v>
                </c:pt>
                <c:pt idx="628">
                  <c:v>5.5724912288694597E-2</c:v>
                </c:pt>
                <c:pt idx="629">
                  <c:v>1.094191518470949</c:v>
                </c:pt>
                <c:pt idx="630">
                  <c:v>-1.6924646297148189</c:v>
                </c:pt>
                <c:pt idx="631">
                  <c:v>1.5295503194606139</c:v>
                </c:pt>
                <c:pt idx="632">
                  <c:v>-0.15800789857898939</c:v>
                </c:pt>
                <c:pt idx="633">
                  <c:v>-0.42688106994741998</c:v>
                </c:pt>
                <c:pt idx="634">
                  <c:v>-1.0121043752601671</c:v>
                </c:pt>
                <c:pt idx="635">
                  <c:v>-1.6548566718657689</c:v>
                </c:pt>
                <c:pt idx="636">
                  <c:v>0.82317058396191456</c:v>
                </c:pt>
                <c:pt idx="637">
                  <c:v>7.3317967188403887E-2</c:v>
                </c:pt>
                <c:pt idx="638">
                  <c:v>-1.2899608997410541</c:v>
                </c:pt>
                <c:pt idx="639">
                  <c:v>-1.2950787720636161</c:v>
                </c:pt>
                <c:pt idx="640">
                  <c:v>-0.33578469929012822</c:v>
                </c:pt>
                <c:pt idx="641">
                  <c:v>1.669021525289393</c:v>
                </c:pt>
                <c:pt idx="642">
                  <c:v>-0.25959135136360478</c:v>
                </c:pt>
                <c:pt idx="643">
                  <c:v>-1.503142953118106</c:v>
                </c:pt>
                <c:pt idx="644">
                  <c:v>-0.24574306408594429</c:v>
                </c:pt>
                <c:pt idx="645">
                  <c:v>-0.27272356974767048</c:v>
                </c:pt>
                <c:pt idx="646">
                  <c:v>-2.6968866429415721</c:v>
                </c:pt>
                <c:pt idx="647">
                  <c:v>-5.4294866517812207E-2</c:v>
                </c:pt>
                <c:pt idx="648">
                  <c:v>-0.23093453020867799</c:v>
                </c:pt>
                <c:pt idx="649">
                  <c:v>0.69620636481341835</c:v>
                </c:pt>
                <c:pt idx="650">
                  <c:v>1.848956094945345</c:v>
                </c:pt>
                <c:pt idx="651">
                  <c:v>1.1265650295477569</c:v>
                </c:pt>
                <c:pt idx="652">
                  <c:v>-0.26888869055483061</c:v>
                </c:pt>
                <c:pt idx="653">
                  <c:v>-1.1065259087416699</c:v>
                </c:pt>
                <c:pt idx="654">
                  <c:v>2.5733598032498599</c:v>
                </c:pt>
                <c:pt idx="655">
                  <c:v>5.9218434014488258E-2</c:v>
                </c:pt>
                <c:pt idx="656">
                  <c:v>1.3929291912946199E-2</c:v>
                </c:pt>
                <c:pt idx="657">
                  <c:v>-2.4125087110003281E-2</c:v>
                </c:pt>
                <c:pt idx="658">
                  <c:v>0.19808476076785489</c:v>
                </c:pt>
                <c:pt idx="659">
                  <c:v>-0.1443604119239425</c:v>
                </c:pt>
                <c:pt idx="660">
                  <c:v>-0.57366200688023627</c:v>
                </c:pt>
                <c:pt idx="661">
                  <c:v>-0.54685894124039214</c:v>
                </c:pt>
                <c:pt idx="662">
                  <c:v>-3.2753270215998387E-2</c:v>
                </c:pt>
                <c:pt idx="663">
                  <c:v>-0.54342477113376497</c:v>
                </c:pt>
                <c:pt idx="664">
                  <c:v>-0.71284578267716436</c:v>
                </c:pt>
                <c:pt idx="665">
                  <c:v>0.10643022769189681</c:v>
                </c:pt>
                <c:pt idx="666">
                  <c:v>-0.25497721742085527</c:v>
                </c:pt>
                <c:pt idx="667">
                  <c:v>1.503992988582689</c:v>
                </c:pt>
                <c:pt idx="668">
                  <c:v>-2.650969808393012</c:v>
                </c:pt>
                <c:pt idx="669">
                  <c:v>1.091506851922462</c:v>
                </c:pt>
                <c:pt idx="670">
                  <c:v>1.2460851924976291</c:v>
                </c:pt>
                <c:pt idx="671">
                  <c:v>-2.073390232408149</c:v>
                </c:pt>
                <c:pt idx="672">
                  <c:v>-0.34268759408034882</c:v>
                </c:pt>
                <c:pt idx="673">
                  <c:v>-0.37144086599579151</c:v>
                </c:pt>
                <c:pt idx="674">
                  <c:v>-1.407511694717821</c:v>
                </c:pt>
                <c:pt idx="675">
                  <c:v>-0.7778166875908753</c:v>
                </c:pt>
                <c:pt idx="676">
                  <c:v>-1.110575845465829</c:v>
                </c:pt>
                <c:pt idx="677">
                  <c:v>1.7522704434236229</c:v>
                </c:pt>
                <c:pt idx="678">
                  <c:v>0.93567839314746115</c:v>
                </c:pt>
                <c:pt idx="679">
                  <c:v>1.271555094994159</c:v>
                </c:pt>
                <c:pt idx="680">
                  <c:v>0.72167206404323514</c:v>
                </c:pt>
                <c:pt idx="681">
                  <c:v>-1.129051771217229</c:v>
                </c:pt>
                <c:pt idx="682">
                  <c:v>-0.52452026627977366</c:v>
                </c:pt>
                <c:pt idx="683">
                  <c:v>0.48937456122791811</c:v>
                </c:pt>
                <c:pt idx="684">
                  <c:v>-1.2221278088919449</c:v>
                </c:pt>
                <c:pt idx="685">
                  <c:v>0.71299843017238806</c:v>
                </c:pt>
                <c:pt idx="686">
                  <c:v>-0.240325398158135</c:v>
                </c:pt>
                <c:pt idx="687">
                  <c:v>-0.37482080754959751</c:v>
                </c:pt>
                <c:pt idx="688">
                  <c:v>0.7109599682034915</c:v>
                </c:pt>
                <c:pt idx="689">
                  <c:v>0.44426331148603981</c:v>
                </c:pt>
                <c:pt idx="690">
                  <c:v>-0.36096616581907992</c:v>
                </c:pt>
                <c:pt idx="691">
                  <c:v>1.1593298033642481</c:v>
                </c:pt>
                <c:pt idx="692">
                  <c:v>-1.0810633275998971</c:v>
                </c:pt>
                <c:pt idx="693">
                  <c:v>0.61593560694426375</c:v>
                </c:pt>
                <c:pt idx="694">
                  <c:v>0.59310125796838375</c:v>
                </c:pt>
                <c:pt idx="695">
                  <c:v>-0.30954643931399028</c:v>
                </c:pt>
                <c:pt idx="696">
                  <c:v>0.32613302224211799</c:v>
                </c:pt>
                <c:pt idx="697">
                  <c:v>-1.251113576385303</c:v>
                </c:pt>
                <c:pt idx="698">
                  <c:v>0.924027019206901</c:v>
                </c:pt>
                <c:pt idx="699">
                  <c:v>-0.184902136442989</c:v>
                </c:pt>
                <c:pt idx="700">
                  <c:v>-0.52272302051903952</c:v>
                </c:pt>
                <c:pt idx="701">
                  <c:v>1.049009225836889</c:v>
                </c:pt>
                <c:pt idx="702">
                  <c:v>-0.70434369054275925</c:v>
                </c:pt>
                <c:pt idx="703">
                  <c:v>-1.4084612963635601</c:v>
                </c:pt>
                <c:pt idx="704">
                  <c:v>-1.556629173523904</c:v>
                </c:pt>
                <c:pt idx="705">
                  <c:v>0.60600995134563962</c:v>
                </c:pt>
                <c:pt idx="706">
                  <c:v>-1.2804293524962831</c:v>
                </c:pt>
                <c:pt idx="707">
                  <c:v>1.7547941819843651</c:v>
                </c:pt>
                <c:pt idx="708">
                  <c:v>-2.081929407883722</c:v>
                </c:pt>
                <c:pt idx="709">
                  <c:v>1.696456368290038</c:v>
                </c:pt>
                <c:pt idx="710">
                  <c:v>0.21101746720261841</c:v>
                </c:pt>
                <c:pt idx="711">
                  <c:v>-9.6713111870392388E-2</c:v>
                </c:pt>
                <c:pt idx="712">
                  <c:v>-0.54491908680894974</c:v>
                </c:pt>
                <c:pt idx="713">
                  <c:v>0.39913611435207091</c:v>
                </c:pt>
                <c:pt idx="714">
                  <c:v>-3.7634702424848357E-2</c:v>
                </c:pt>
                <c:pt idx="715">
                  <c:v>1.103301882016521</c:v>
                </c:pt>
                <c:pt idx="716">
                  <c:v>0.1142276486620396</c:v>
                </c:pt>
                <c:pt idx="717">
                  <c:v>0.1503017614618776</c:v>
                </c:pt>
                <c:pt idx="718">
                  <c:v>-0.36361221221385592</c:v>
                </c:pt>
                <c:pt idx="719">
                  <c:v>-5.6945623721067463E-2</c:v>
                </c:pt>
                <c:pt idx="720">
                  <c:v>0.30780176889205918</c:v>
                </c:pt>
                <c:pt idx="721">
                  <c:v>-1.710168392656626</c:v>
                </c:pt>
                <c:pt idx="722">
                  <c:v>-1.348185422105713</c:v>
                </c:pt>
                <c:pt idx="723">
                  <c:v>0.74326409402271498</c:v>
                </c:pt>
                <c:pt idx="724">
                  <c:v>0.17086543812794189</c:v>
                </c:pt>
                <c:pt idx="725">
                  <c:v>-0.18398333635267911</c:v>
                </c:pt>
                <c:pt idx="726">
                  <c:v>1.8433933065393159E-2</c:v>
                </c:pt>
                <c:pt idx="727">
                  <c:v>0.34758170536167099</c:v>
                </c:pt>
                <c:pt idx="728">
                  <c:v>-0.5397596803093615</c:v>
                </c:pt>
                <c:pt idx="729">
                  <c:v>-0.77830472540231266</c:v>
                </c:pt>
                <c:pt idx="730">
                  <c:v>0.19584525509768161</c:v>
                </c:pt>
                <c:pt idx="731">
                  <c:v>-0.97837277761503205</c:v>
                </c:pt>
                <c:pt idx="732">
                  <c:v>0.40825275571447178</c:v>
                </c:pt>
                <c:pt idx="733">
                  <c:v>-1.7025836042378399</c:v>
                </c:pt>
                <c:pt idx="734">
                  <c:v>1.0291556373256441</c:v>
                </c:pt>
                <c:pt idx="735">
                  <c:v>0.472597482413043</c:v>
                </c:pt>
                <c:pt idx="736">
                  <c:v>0.25602973431387571</c:v>
                </c:pt>
                <c:pt idx="737">
                  <c:v>0.98269098394551391</c:v>
                </c:pt>
                <c:pt idx="738">
                  <c:v>1.6654744444625771</c:v>
                </c:pt>
                <c:pt idx="739">
                  <c:v>1.01437006501813</c:v>
                </c:pt>
                <c:pt idx="740">
                  <c:v>-1.8408742313316451</c:v>
                </c:pt>
                <c:pt idx="741">
                  <c:v>-1.279576966735702</c:v>
                </c:pt>
                <c:pt idx="742">
                  <c:v>-0.62481857769567883</c:v>
                </c:pt>
                <c:pt idx="743">
                  <c:v>2.6091050210833789E-2</c:v>
                </c:pt>
                <c:pt idx="744">
                  <c:v>0.51765902046912304</c:v>
                </c:pt>
                <c:pt idx="745">
                  <c:v>-0.72574381315346559</c:v>
                </c:pt>
                <c:pt idx="746">
                  <c:v>0.1867667644770783</c:v>
                </c:pt>
                <c:pt idx="747">
                  <c:v>-0.75538293235332254</c:v>
                </c:pt>
                <c:pt idx="748">
                  <c:v>-0.61151780299194824</c:v>
                </c:pt>
                <c:pt idx="749">
                  <c:v>-1.406661096848222</c:v>
                </c:pt>
                <c:pt idx="750">
                  <c:v>-0.92323324611090429</c:v>
                </c:pt>
                <c:pt idx="751">
                  <c:v>-1.3516846056163341</c:v>
                </c:pt>
                <c:pt idx="752">
                  <c:v>-0.97587325297733274</c:v>
                </c:pt>
                <c:pt idx="753">
                  <c:v>1.05364179660784</c:v>
                </c:pt>
                <c:pt idx="754">
                  <c:v>-0.94939888883194301</c:v>
                </c:pt>
                <c:pt idx="755">
                  <c:v>2.6323820648373908</c:v>
                </c:pt>
                <c:pt idx="756">
                  <c:v>0.49331790088088923</c:v>
                </c:pt>
                <c:pt idx="757">
                  <c:v>0.1848361236948739</c:v>
                </c:pt>
                <c:pt idx="758">
                  <c:v>-0.85835778018121356</c:v>
                </c:pt>
                <c:pt idx="759">
                  <c:v>0.70030987940899136</c:v>
                </c:pt>
                <c:pt idx="760">
                  <c:v>-0.57563782623777393</c:v>
                </c:pt>
                <c:pt idx="761">
                  <c:v>0.1220098146453614</c:v>
                </c:pt>
                <c:pt idx="762">
                  <c:v>2.5600845382687951</c:v>
                </c:pt>
                <c:pt idx="763">
                  <c:v>-9.6059899724649872E-2</c:v>
                </c:pt>
                <c:pt idx="764">
                  <c:v>1.149273326285676</c:v>
                </c:pt>
                <c:pt idx="765">
                  <c:v>-0.70317642512588741</c:v>
                </c:pt>
                <c:pt idx="766">
                  <c:v>-3.4988490496961698E-2</c:v>
                </c:pt>
                <c:pt idx="767">
                  <c:v>1.7708006356355099</c:v>
                </c:pt>
                <c:pt idx="768">
                  <c:v>-0.6269670577877674</c:v>
                </c:pt>
                <c:pt idx="769">
                  <c:v>1.8124485579969289</c:v>
                </c:pt>
                <c:pt idx="770">
                  <c:v>0.70775193545547543</c:v>
                </c:pt>
                <c:pt idx="771">
                  <c:v>-0.56246677589426763</c:v>
                </c:pt>
                <c:pt idx="772">
                  <c:v>0.63240773905552095</c:v>
                </c:pt>
                <c:pt idx="773">
                  <c:v>0.97255444962672988</c:v>
                </c:pt>
                <c:pt idx="774">
                  <c:v>0.62180996221719642</c:v>
                </c:pt>
                <c:pt idx="775">
                  <c:v>-1.570224719890456</c:v>
                </c:pt>
                <c:pt idx="776">
                  <c:v>-0.72713717582486859</c:v>
                </c:pt>
                <c:pt idx="777">
                  <c:v>-0.24751863555150469</c:v>
                </c:pt>
                <c:pt idx="778">
                  <c:v>-7.4433429100046286E-2</c:v>
                </c:pt>
                <c:pt idx="779">
                  <c:v>0.62067209755067798</c:v>
                </c:pt>
                <c:pt idx="780">
                  <c:v>0.17770100093325381</c:v>
                </c:pt>
                <c:pt idx="781">
                  <c:v>-1.335344358710101</c:v>
                </c:pt>
                <c:pt idx="782">
                  <c:v>0.38019785100596321</c:v>
                </c:pt>
                <c:pt idx="783">
                  <c:v>0.61058574528382314</c:v>
                </c:pt>
                <c:pt idx="784">
                  <c:v>0.55979044793103983</c:v>
                </c:pt>
                <c:pt idx="785">
                  <c:v>1.080780725554622</c:v>
                </c:pt>
                <c:pt idx="786">
                  <c:v>0.83392215454890406</c:v>
                </c:pt>
                <c:pt idx="787">
                  <c:v>0.45918007922843668</c:v>
                </c:pt>
                <c:pt idx="788">
                  <c:v>-7.0165711458647029E-2</c:v>
                </c:pt>
                <c:pt idx="789">
                  <c:v>-1.6609609335159909</c:v>
                </c:pt>
                <c:pt idx="790">
                  <c:v>0.42961821913258591</c:v>
                </c:pt>
                <c:pt idx="791">
                  <c:v>0.20768768716311109</c:v>
                </c:pt>
                <c:pt idx="792">
                  <c:v>0.27157883719537351</c:v>
                </c:pt>
                <c:pt idx="793">
                  <c:v>-1.276748575820309</c:v>
                </c:pt>
                <c:pt idx="794">
                  <c:v>-1.0810565404082619</c:v>
                </c:pt>
                <c:pt idx="795">
                  <c:v>1.053152853332904</c:v>
                </c:pt>
                <c:pt idx="796">
                  <c:v>-3.9555153856655041E-2</c:v>
                </c:pt>
                <c:pt idx="797">
                  <c:v>0.68150069737262442</c:v>
                </c:pt>
                <c:pt idx="798">
                  <c:v>2.8318376130461169E-2</c:v>
                </c:pt>
                <c:pt idx="799">
                  <c:v>2.9756139495745189E-2</c:v>
                </c:pt>
                <c:pt idx="800">
                  <c:v>0.9382838059759977</c:v>
                </c:pt>
                <c:pt idx="801">
                  <c:v>-0.5160447282173739</c:v>
                </c:pt>
                <c:pt idx="802">
                  <c:v>9.6120776940983366E-2</c:v>
                </c:pt>
                <c:pt idx="803">
                  <c:v>-0.46227528870504248</c:v>
                </c:pt>
                <c:pt idx="804">
                  <c:v>-0.43449622743231558</c:v>
                </c:pt>
                <c:pt idx="805">
                  <c:v>-0.30917212346863943</c:v>
                </c:pt>
                <c:pt idx="806">
                  <c:v>0.22213377163371281</c:v>
                </c:pt>
                <c:pt idx="807">
                  <c:v>-0.47874862166347731</c:v>
                </c:pt>
                <c:pt idx="808">
                  <c:v>1.255756125573521</c:v>
                </c:pt>
                <c:pt idx="809">
                  <c:v>-0.89460730221950391</c:v>
                </c:pt>
                <c:pt idx="810">
                  <c:v>-0.18687164416135901</c:v>
                </c:pt>
                <c:pt idx="811">
                  <c:v>-0.43973105827417491</c:v>
                </c:pt>
                <c:pt idx="812">
                  <c:v>1.4469778843537331</c:v>
                </c:pt>
                <c:pt idx="813">
                  <c:v>0.1965547765115746</c:v>
                </c:pt>
                <c:pt idx="814">
                  <c:v>1.0318445394686351</c:v>
                </c:pt>
                <c:pt idx="815">
                  <c:v>-1.485560373036972</c:v>
                </c:pt>
                <c:pt idx="816">
                  <c:v>0.26705026586925878</c:v>
                </c:pt>
                <c:pt idx="817">
                  <c:v>0.88963079562343705</c:v>
                </c:pt>
                <c:pt idx="818">
                  <c:v>8.2283989275424185E-2</c:v>
                </c:pt>
                <c:pt idx="819">
                  <c:v>1.065480375065351</c:v>
                </c:pt>
                <c:pt idx="820">
                  <c:v>-0.51728845010037217</c:v>
                </c:pt>
                <c:pt idx="821">
                  <c:v>1.4093474401855799</c:v>
                </c:pt>
                <c:pt idx="822">
                  <c:v>2.2988981236192498</c:v>
                </c:pt>
                <c:pt idx="823">
                  <c:v>-0.36283856043965912</c:v>
                </c:pt>
                <c:pt idx="824">
                  <c:v>-0.44550252140077179</c:v>
                </c:pt>
                <c:pt idx="825">
                  <c:v>1.4533844771177009</c:v>
                </c:pt>
                <c:pt idx="826">
                  <c:v>1.5795721457307119</c:v>
                </c:pt>
                <c:pt idx="827">
                  <c:v>-0.52286002715326829</c:v>
                </c:pt>
                <c:pt idx="828">
                  <c:v>-0.42018681709585731</c:v>
                </c:pt>
                <c:pt idx="829">
                  <c:v>-0.28178460886050721</c:v>
                </c:pt>
                <c:pt idx="830">
                  <c:v>-1.344450511034277</c:v>
                </c:pt>
                <c:pt idx="831">
                  <c:v>-0.91865194648419823</c:v>
                </c:pt>
                <c:pt idx="832">
                  <c:v>-1.0041407667520681</c:v>
                </c:pt>
                <c:pt idx="833">
                  <c:v>-0.76779756510412844</c:v>
                </c:pt>
                <c:pt idx="834">
                  <c:v>-3.4684887386781181E-2</c:v>
                </c:pt>
                <c:pt idx="835">
                  <c:v>0.23421473253652081</c:v>
                </c:pt>
                <c:pt idx="836">
                  <c:v>1.5505004928140771</c:v>
                </c:pt>
                <c:pt idx="837">
                  <c:v>-0.99835404073879097</c:v>
                </c:pt>
                <c:pt idx="838">
                  <c:v>0.98432239847658376</c:v>
                </c:pt>
                <c:pt idx="839">
                  <c:v>-0.21398884422550901</c:v>
                </c:pt>
                <c:pt idx="840">
                  <c:v>-4.9463709652432949E-2</c:v>
                </c:pt>
                <c:pt idx="841">
                  <c:v>0.67481949216660375</c:v>
                </c:pt>
                <c:pt idx="842">
                  <c:v>-1.1227220215622991</c:v>
                </c:pt>
                <c:pt idx="843">
                  <c:v>0.3824097461840506</c:v>
                </c:pt>
                <c:pt idx="844">
                  <c:v>0.16645220821305609</c:v>
                </c:pt>
                <c:pt idx="845">
                  <c:v>0.49245126400814909</c:v>
                </c:pt>
                <c:pt idx="846">
                  <c:v>0.2891686439078181</c:v>
                </c:pt>
                <c:pt idx="847">
                  <c:v>2.4553001399108938</c:v>
                </c:pt>
                <c:pt idx="848">
                  <c:v>-0.63773998425131595</c:v>
                </c:pt>
                <c:pt idx="849">
                  <c:v>-0.53099695500181765</c:v>
                </c:pt>
                <c:pt idx="850">
                  <c:v>-0.62314052642476436</c:v>
                </c:pt>
                <c:pt idx="851">
                  <c:v>-0.55547711916025466</c:v>
                </c:pt>
                <c:pt idx="852">
                  <c:v>-0.6373871273065177</c:v>
                </c:pt>
                <c:pt idx="853">
                  <c:v>1.189016531107552</c:v>
                </c:pt>
                <c:pt idx="854">
                  <c:v>1.4205042479898551</c:v>
                </c:pt>
                <c:pt idx="855">
                  <c:v>-0.57074629374947627</c:v>
                </c:pt>
                <c:pt idx="856">
                  <c:v>-0.8323555731042287</c:v>
                </c:pt>
                <c:pt idx="857">
                  <c:v>0.47141555638640409</c:v>
                </c:pt>
                <c:pt idx="858">
                  <c:v>-0.55222304428097124</c:v>
                </c:pt>
                <c:pt idx="859">
                  <c:v>0.63293181775551077</c:v>
                </c:pt>
                <c:pt idx="860">
                  <c:v>0.20292302085129971</c:v>
                </c:pt>
                <c:pt idx="861">
                  <c:v>-1.5157441149972319</c:v>
                </c:pt>
                <c:pt idx="862">
                  <c:v>1.5475052013300621</c:v>
                </c:pt>
                <c:pt idx="863">
                  <c:v>1.7958776730955219</c:v>
                </c:pt>
                <c:pt idx="864">
                  <c:v>-0.61278869048438622</c:v>
                </c:pt>
                <c:pt idx="865">
                  <c:v>-0.38770155993598421</c:v>
                </c:pt>
                <c:pt idx="866">
                  <c:v>0.28586539072490502</c:v>
                </c:pt>
                <c:pt idx="867">
                  <c:v>0.33445678998702499</c:v>
                </c:pt>
                <c:pt idx="868">
                  <c:v>0.65854427267283044</c:v>
                </c:pt>
                <c:pt idx="869">
                  <c:v>2.0102045387663501</c:v>
                </c:pt>
                <c:pt idx="870">
                  <c:v>-0.1769472274940494</c:v>
                </c:pt>
                <c:pt idx="871">
                  <c:v>-0.79829724453845374</c:v>
                </c:pt>
                <c:pt idx="872">
                  <c:v>-1.379319228014527</c:v>
                </c:pt>
                <c:pt idx="873">
                  <c:v>-0.73093003994191907</c:v>
                </c:pt>
                <c:pt idx="874">
                  <c:v>-3.3126972873797088E-2</c:v>
                </c:pt>
                <c:pt idx="875">
                  <c:v>1.7945578635177879</c:v>
                </c:pt>
                <c:pt idx="876">
                  <c:v>-0.51761129903617142</c:v>
                </c:pt>
                <c:pt idx="877">
                  <c:v>0.2237879516388985</c:v>
                </c:pt>
                <c:pt idx="878">
                  <c:v>-1.6422896072752071E-2</c:v>
                </c:pt>
                <c:pt idx="879">
                  <c:v>1.188393273448084</c:v>
                </c:pt>
                <c:pt idx="880">
                  <c:v>2.5269324258736221</c:v>
                </c:pt>
                <c:pt idx="881">
                  <c:v>-0.53086877292032064</c:v>
                </c:pt>
                <c:pt idx="882">
                  <c:v>-0.48943944251822208</c:v>
                </c:pt>
                <c:pt idx="883">
                  <c:v>1.044160877069072</c:v>
                </c:pt>
                <c:pt idx="884">
                  <c:v>0.68189148962631141</c:v>
                </c:pt>
                <c:pt idx="885">
                  <c:v>1.846707325736034</c:v>
                </c:pt>
                <c:pt idx="886">
                  <c:v>0.58392818532596391</c:v>
                </c:pt>
                <c:pt idx="887">
                  <c:v>-0.35929209078705948</c:v>
                </c:pt>
                <c:pt idx="888">
                  <c:v>0.59065483069230929</c:v>
                </c:pt>
                <c:pt idx="889">
                  <c:v>1.108703580582908</c:v>
                </c:pt>
                <c:pt idx="890">
                  <c:v>0.82048218119736405</c:v>
                </c:pt>
                <c:pt idx="891">
                  <c:v>0.50727403110729774</c:v>
                </c:pt>
                <c:pt idx="892">
                  <c:v>1.0666746895891539</c:v>
                </c:pt>
                <c:pt idx="893">
                  <c:v>1.169295590445673</c:v>
                </c:pt>
                <c:pt idx="894">
                  <c:v>1.3821589910375269</c:v>
                </c:pt>
                <c:pt idx="895">
                  <c:v>0.64870988758964265</c:v>
                </c:pt>
                <c:pt idx="896">
                  <c:v>-0.16711808031685441</c:v>
                </c:pt>
                <c:pt idx="897">
                  <c:v>0.1467136864333228</c:v>
                </c:pt>
                <c:pt idx="898">
                  <c:v>1.206508966508357</c:v>
                </c:pt>
                <c:pt idx="899">
                  <c:v>-0.81693567098723607</c:v>
                </c:pt>
                <c:pt idx="900">
                  <c:v>0.36867330887290117</c:v>
                </c:pt>
                <c:pt idx="901">
                  <c:v>-0.39333881232736068</c:v>
                </c:pt>
                <c:pt idx="902">
                  <c:v>2.8744822934817491E-2</c:v>
                </c:pt>
                <c:pt idx="903">
                  <c:v>1.2784518626072989</c:v>
                </c:pt>
                <c:pt idx="904">
                  <c:v>0.19109906801990331</c:v>
                </c:pt>
                <c:pt idx="905">
                  <c:v>4.643654815614881E-2</c:v>
                </c:pt>
                <c:pt idx="906">
                  <c:v>-1.359856140979919</c:v>
                </c:pt>
                <c:pt idx="907">
                  <c:v>0.7462535660272207</c:v>
                </c:pt>
                <c:pt idx="908">
                  <c:v>0.64548418114107542</c:v>
                </c:pt>
                <c:pt idx="909">
                  <c:v>2.1632547233054602</c:v>
                </c:pt>
                <c:pt idx="910">
                  <c:v>-0.30777823495300077</c:v>
                </c:pt>
                <c:pt idx="911">
                  <c:v>0.21915032766393899</c:v>
                </c:pt>
                <c:pt idx="912">
                  <c:v>0.24938368371075531</c:v>
                </c:pt>
                <c:pt idx="913">
                  <c:v>1.5774532797634739</c:v>
                </c:pt>
                <c:pt idx="914">
                  <c:v>-9.5295532386952098E-2</c:v>
                </c:pt>
                <c:pt idx="915">
                  <c:v>0.27902152577033917</c:v>
                </c:pt>
                <c:pt idx="916">
                  <c:v>0.60789650971653919</c:v>
                </c:pt>
                <c:pt idx="917">
                  <c:v>0.18660912315635811</c:v>
                </c:pt>
                <c:pt idx="918">
                  <c:v>-0.44643361455052832</c:v>
                </c:pt>
                <c:pt idx="919">
                  <c:v>0.19408999289830761</c:v>
                </c:pt>
                <c:pt idx="920">
                  <c:v>1.0736317498597721</c:v>
                </c:pt>
                <c:pt idx="921">
                  <c:v>-1.02651529941106</c:v>
                </c:pt>
                <c:pt idx="922">
                  <c:v>0.13296967414687599</c:v>
                </c:pt>
                <c:pt idx="923">
                  <c:v>-0.70012081493917322</c:v>
                </c:pt>
                <c:pt idx="924">
                  <c:v>1.195046628924842</c:v>
                </c:pt>
                <c:pt idx="925">
                  <c:v>-1.5231869047837749</c:v>
                </c:pt>
                <c:pt idx="926">
                  <c:v>-0.55892184727158833</c:v>
                </c:pt>
                <c:pt idx="927">
                  <c:v>0.37721187506452092</c:v>
                </c:pt>
                <c:pt idx="928">
                  <c:v>1.56552402923434</c:v>
                </c:pt>
                <c:pt idx="929">
                  <c:v>-6.5750261072987801E-2</c:v>
                </c:pt>
                <c:pt idx="930">
                  <c:v>-0.55519952669319839</c:v>
                </c:pt>
                <c:pt idx="931">
                  <c:v>1.8811570694405899</c:v>
                </c:pt>
                <c:pt idx="932">
                  <c:v>-1.448013900416244</c:v>
                </c:pt>
                <c:pt idx="933">
                  <c:v>-2.1988059566200819</c:v>
                </c:pt>
                <c:pt idx="934">
                  <c:v>0.4400144500533324</c:v>
                </c:pt>
                <c:pt idx="935">
                  <c:v>-0.50205422435261116</c:v>
                </c:pt>
                <c:pt idx="936">
                  <c:v>-1.021232817130713</c:v>
                </c:pt>
                <c:pt idx="937">
                  <c:v>0.70835644729935332</c:v>
                </c:pt>
                <c:pt idx="938">
                  <c:v>0.2438007137711988</c:v>
                </c:pt>
                <c:pt idx="939">
                  <c:v>-0.56407863073672837</c:v>
                </c:pt>
                <c:pt idx="940">
                  <c:v>-1.280304398670894</c:v>
                </c:pt>
                <c:pt idx="941">
                  <c:v>0.87245732828014466</c:v>
                </c:pt>
                <c:pt idx="942">
                  <c:v>0.65020117795866095</c:v>
                </c:pt>
                <c:pt idx="943">
                  <c:v>-9.9175863779382908E-2</c:v>
                </c:pt>
                <c:pt idx="944">
                  <c:v>1.8466369960476661</c:v>
                </c:pt>
                <c:pt idx="945">
                  <c:v>-1.070084766326153</c:v>
                </c:pt>
                <c:pt idx="946">
                  <c:v>-1.525525170924739</c:v>
                </c:pt>
                <c:pt idx="947">
                  <c:v>-0.69190806988124443</c:v>
                </c:pt>
                <c:pt idx="948">
                  <c:v>-4.5586016355497798E-2</c:v>
                </c:pt>
                <c:pt idx="949">
                  <c:v>0.2433394493226918</c:v>
                </c:pt>
                <c:pt idx="950">
                  <c:v>-0.2412360578563299</c:v>
                </c:pt>
                <c:pt idx="951">
                  <c:v>0.35205539651429679</c:v>
                </c:pt>
                <c:pt idx="952">
                  <c:v>-1.2515394241904441</c:v>
                </c:pt>
                <c:pt idx="953">
                  <c:v>1.443764604073259</c:v>
                </c:pt>
                <c:pt idx="954">
                  <c:v>-8.2151178392568802E-2</c:v>
                </c:pt>
                <c:pt idx="955">
                  <c:v>1.1172958315881281</c:v>
                </c:pt>
                <c:pt idx="956">
                  <c:v>0.34272534637770408</c:v>
                </c:pt>
                <c:pt idx="957">
                  <c:v>0.45675321915378392</c:v>
                </c:pt>
                <c:pt idx="958">
                  <c:v>0.56976728023220391</c:v>
                </c:pt>
                <c:pt idx="959">
                  <c:v>0.44770856001731502</c:v>
                </c:pt>
                <c:pt idx="960">
                  <c:v>0.6427227598675439</c:v>
                </c:pt>
                <c:pt idx="961">
                  <c:v>1.329152530132431</c:v>
                </c:pt>
                <c:pt idx="962">
                  <c:v>0.1965211697014701</c:v>
                </c:pt>
                <c:pt idx="963">
                  <c:v>0.70900375758851231</c:v>
                </c:pt>
                <c:pt idx="964">
                  <c:v>-8.9735694287226719E-2</c:v>
                </c:pt>
                <c:pt idx="965">
                  <c:v>1.440117215449473</c:v>
                </c:pt>
                <c:pt idx="966">
                  <c:v>-0.6763923020592697</c:v>
                </c:pt>
                <c:pt idx="967">
                  <c:v>1.8009404329108161</c:v>
                </c:pt>
                <c:pt idx="968">
                  <c:v>-4.015795064434341E-2</c:v>
                </c:pt>
                <c:pt idx="969">
                  <c:v>-1.4307751021180479</c:v>
                </c:pt>
                <c:pt idx="970">
                  <c:v>0.1281044149107893</c:v>
                </c:pt>
                <c:pt idx="971">
                  <c:v>-0.68105165747488083</c:v>
                </c:pt>
                <c:pt idx="972">
                  <c:v>0.84064354898872407</c:v>
                </c:pt>
                <c:pt idx="973">
                  <c:v>-0.65262397930239091</c:v>
                </c:pt>
                <c:pt idx="974">
                  <c:v>-0.44618343321477971</c:v>
                </c:pt>
                <c:pt idx="975">
                  <c:v>-1.889540730945531</c:v>
                </c:pt>
                <c:pt idx="976">
                  <c:v>-0.45230631924907672</c:v>
                </c:pt>
                <c:pt idx="977">
                  <c:v>-2.4238793266289571</c:v>
                </c:pt>
                <c:pt idx="978">
                  <c:v>-1.5839028234857231</c:v>
                </c:pt>
                <c:pt idx="979">
                  <c:v>0.76041465614429737</c:v>
                </c:pt>
                <c:pt idx="980">
                  <c:v>0.78580015865083219</c:v>
                </c:pt>
                <c:pt idx="981">
                  <c:v>0.42545756178496469</c:v>
                </c:pt>
                <c:pt idx="982">
                  <c:v>-0.96697614312921298</c:v>
                </c:pt>
                <c:pt idx="983">
                  <c:v>-4.7711356141979848E-2</c:v>
                </c:pt>
                <c:pt idx="984">
                  <c:v>-3.602539090568404E-3</c:v>
                </c:pt>
                <c:pt idx="985">
                  <c:v>-1.158364689192543</c:v>
                </c:pt>
                <c:pt idx="986">
                  <c:v>1.5033983017671511</c:v>
                </c:pt>
                <c:pt idx="987">
                  <c:v>0.87736229057567139</c:v>
                </c:pt>
                <c:pt idx="988">
                  <c:v>-0.22096417382966391</c:v>
                </c:pt>
                <c:pt idx="989">
                  <c:v>2.6885838994530779E-2</c:v>
                </c:pt>
                <c:pt idx="990">
                  <c:v>0.20838280794755251</c:v>
                </c:pt>
                <c:pt idx="991">
                  <c:v>-2.0417348684242911</c:v>
                </c:pt>
                <c:pt idx="992">
                  <c:v>-0.2471773825205969</c:v>
                </c:pt>
                <c:pt idx="993">
                  <c:v>-0.68198424799779855</c:v>
                </c:pt>
                <c:pt idx="994">
                  <c:v>-1.001620009894916</c:v>
                </c:pt>
                <c:pt idx="995">
                  <c:v>-0.28110029288595489</c:v>
                </c:pt>
                <c:pt idx="996">
                  <c:v>1.797686526849523</c:v>
                </c:pt>
                <c:pt idx="997">
                  <c:v>0.64084286126700984</c:v>
                </c:pt>
                <c:pt idx="998">
                  <c:v>-0.5711789897827968</c:v>
                </c:pt>
                <c:pt idx="999">
                  <c:v>0.57258278135615859</c:v>
                </c:pt>
                <c:pt idx="1000">
                  <c:v>1.3993554365860019</c:v>
                </c:pt>
                <c:pt idx="1001">
                  <c:v>0.92463368291276882</c:v>
                </c:pt>
                <c:pt idx="1002">
                  <c:v>5.9630369920174127E-2</c:v>
                </c:pt>
                <c:pt idx="1003">
                  <c:v>-0.6469367777055739</c:v>
                </c:pt>
                <c:pt idx="1004">
                  <c:v>0.69822331361358991</c:v>
                </c:pt>
                <c:pt idx="1005">
                  <c:v>0.3934853854217496</c:v>
                </c:pt>
                <c:pt idx="1006">
                  <c:v>0.89519322002773227</c:v>
                </c:pt>
                <c:pt idx="1007">
                  <c:v>0.63517180168196952</c:v>
                </c:pt>
                <c:pt idx="1008">
                  <c:v>1.0495527153193349</c:v>
                </c:pt>
                <c:pt idx="1009">
                  <c:v>-0.53523521156056797</c:v>
                </c:pt>
                <c:pt idx="1010">
                  <c:v>1.3173940656343259</c:v>
                </c:pt>
                <c:pt idx="1011">
                  <c:v>0.19759960469239959</c:v>
                </c:pt>
                <c:pt idx="1012">
                  <c:v>2.075260872625265</c:v>
                </c:pt>
                <c:pt idx="1013">
                  <c:v>-0.68918781808956786</c:v>
                </c:pt>
                <c:pt idx="1014">
                  <c:v>1.7359638031652489</c:v>
                </c:pt>
                <c:pt idx="1015">
                  <c:v>0.19791078346264779</c:v>
                </c:pt>
                <c:pt idx="1016">
                  <c:v>-0.65141800361444835</c:v>
                </c:pt>
                <c:pt idx="1017">
                  <c:v>-0.48388583405432162</c:v>
                </c:pt>
                <c:pt idx="1018">
                  <c:v>-0.32034730819432022</c:v>
                </c:pt>
                <c:pt idx="1019">
                  <c:v>0.4241659464019164</c:v>
                </c:pt>
                <c:pt idx="1020">
                  <c:v>0.52283548803549962</c:v>
                </c:pt>
                <c:pt idx="1021">
                  <c:v>-0.57370000393857901</c:v>
                </c:pt>
                <c:pt idx="1022">
                  <c:v>-2.4354592260982841E-2</c:v>
                </c:pt>
                <c:pt idx="1023">
                  <c:v>2.1422703586118641</c:v>
                </c:pt>
                <c:pt idx="1024">
                  <c:v>1.7275431701007109</c:v>
                </c:pt>
                <c:pt idx="1025">
                  <c:v>0.43632366967403208</c:v>
                </c:pt>
                <c:pt idx="1026">
                  <c:v>3.8003478168200287E-2</c:v>
                </c:pt>
                <c:pt idx="1027">
                  <c:v>0.12003132671826131</c:v>
                </c:pt>
                <c:pt idx="1028">
                  <c:v>0.61351797273041664</c:v>
                </c:pt>
                <c:pt idx="1029">
                  <c:v>-1.022792565198406</c:v>
                </c:pt>
                <c:pt idx="1030">
                  <c:v>-0.2573765374233451</c:v>
                </c:pt>
                <c:pt idx="1031">
                  <c:v>-1.668584073877589</c:v>
                </c:pt>
                <c:pt idx="1032">
                  <c:v>0.39922312260527931</c:v>
                </c:pt>
                <c:pt idx="1033">
                  <c:v>0.64719593970274103</c:v>
                </c:pt>
                <c:pt idx="1034">
                  <c:v>-0.48318646229937401</c:v>
                </c:pt>
                <c:pt idx="1035">
                  <c:v>1.5739867632900331</c:v>
                </c:pt>
                <c:pt idx="1036">
                  <c:v>-1.225765663002341</c:v>
                </c:pt>
                <c:pt idx="1037">
                  <c:v>-1.46437488020982</c:v>
                </c:pt>
                <c:pt idx="1038">
                  <c:v>0.22445181855997201</c:v>
                </c:pt>
                <c:pt idx="1039">
                  <c:v>1.047098302612155</c:v>
                </c:pt>
                <c:pt idx="1040">
                  <c:v>1.6839276914578689</c:v>
                </c:pt>
                <c:pt idx="1041">
                  <c:v>-0.45888426286894002</c:v>
                </c:pt>
                <c:pt idx="1042">
                  <c:v>1.0786808334312961</c:v>
                </c:pt>
                <c:pt idx="1043">
                  <c:v>-3.8508469500707208E-2</c:v>
                </c:pt>
                <c:pt idx="1044">
                  <c:v>-0.1726272999408196</c:v>
                </c:pt>
                <c:pt idx="1045">
                  <c:v>0.88365993748667238</c:v>
                </c:pt>
                <c:pt idx="1046">
                  <c:v>0.65232287841341963</c:v>
                </c:pt>
                <c:pt idx="1047">
                  <c:v>-1.5763921569842489</c:v>
                </c:pt>
                <c:pt idx="1048">
                  <c:v>1.476540349725896</c:v>
                </c:pt>
                <c:pt idx="1049">
                  <c:v>1.380091354147452</c:v>
                </c:pt>
                <c:pt idx="1050">
                  <c:v>-0.62556270150952942</c:v>
                </c:pt>
                <c:pt idx="1051">
                  <c:v>0.39580353343740898</c:v>
                </c:pt>
                <c:pt idx="1052">
                  <c:v>0.49403018628273881</c:v>
                </c:pt>
                <c:pt idx="1053">
                  <c:v>0.26067376582390711</c:v>
                </c:pt>
                <c:pt idx="1054">
                  <c:v>-0.55030515384542011</c:v>
                </c:pt>
                <c:pt idx="1055">
                  <c:v>-0.67162336793805155</c:v>
                </c:pt>
                <c:pt idx="1056">
                  <c:v>-2.5554070991445282E-2</c:v>
                </c:pt>
                <c:pt idx="1057">
                  <c:v>1.1727290192593649</c:v>
                </c:pt>
                <c:pt idx="1058">
                  <c:v>0.54360015459443234</c:v>
                </c:pt>
                <c:pt idx="1059">
                  <c:v>-0.37061433208610589</c:v>
                </c:pt>
                <c:pt idx="1060">
                  <c:v>0.77169871064834472</c:v>
                </c:pt>
                <c:pt idx="1061">
                  <c:v>-2.848542620630075</c:v>
                </c:pt>
                <c:pt idx="1062">
                  <c:v>1.148765700372103</c:v>
                </c:pt>
                <c:pt idx="1063">
                  <c:v>-1.7397137787781001</c:v>
                </c:pt>
                <c:pt idx="1064">
                  <c:v>-0.36244094140313221</c:v>
                </c:pt>
                <c:pt idx="1065">
                  <c:v>-1.1196698946261441</c:v>
                </c:pt>
                <c:pt idx="1066">
                  <c:v>-1.294681475720906</c:v>
                </c:pt>
                <c:pt idx="1067">
                  <c:v>1.160826787378519</c:v>
                </c:pt>
                <c:pt idx="1068">
                  <c:v>-0.46770120131189141</c:v>
                </c:pt>
                <c:pt idx="1069">
                  <c:v>0.34650388173071578</c:v>
                </c:pt>
                <c:pt idx="1070">
                  <c:v>-4.692057887918407E-2</c:v>
                </c:pt>
                <c:pt idx="1071">
                  <c:v>0.47704082722312152</c:v>
                </c:pt>
                <c:pt idx="1072">
                  <c:v>7.682189106025536E-2</c:v>
                </c:pt>
                <c:pt idx="1073">
                  <c:v>-1.2829922241885701</c:v>
                </c:pt>
                <c:pt idx="1074">
                  <c:v>0.99626681944714002</c:v>
                </c:pt>
                <c:pt idx="1075">
                  <c:v>-0.49375658316131249</c:v>
                </c:pt>
                <c:pt idx="1076">
                  <c:v>-1.5565818986597511</c:v>
                </c:pt>
                <c:pt idx="1077">
                  <c:v>-0.42811516096591251</c:v>
                </c:pt>
                <c:pt idx="1078">
                  <c:v>1.5007597906343111</c:v>
                </c:pt>
                <c:pt idx="1079">
                  <c:v>0.85022174211349288</c:v>
                </c:pt>
                <c:pt idx="1080">
                  <c:v>-0.34865213440785919</c:v>
                </c:pt>
                <c:pt idx="1081">
                  <c:v>-0.34925770431842879</c:v>
                </c:pt>
                <c:pt idx="1082">
                  <c:v>-0.32163505121738262</c:v>
                </c:pt>
                <c:pt idx="1083">
                  <c:v>2.0767479835608409</c:v>
                </c:pt>
                <c:pt idx="1084">
                  <c:v>0.38193545223155329</c:v>
                </c:pt>
                <c:pt idx="1085">
                  <c:v>0.43004164719106958</c:v>
                </c:pt>
                <c:pt idx="1086">
                  <c:v>1.030283454031842</c:v>
                </c:pt>
                <c:pt idx="1087">
                  <c:v>0.23878915902651349</c:v>
                </c:pt>
                <c:pt idx="1088">
                  <c:v>-0.25904214582070312</c:v>
                </c:pt>
                <c:pt idx="1089">
                  <c:v>-0.1963498490849783</c:v>
                </c:pt>
                <c:pt idx="1090">
                  <c:v>-7.160125941406395E-2</c:v>
                </c:pt>
                <c:pt idx="1091">
                  <c:v>-3.7222236509841591E-2</c:v>
                </c:pt>
                <c:pt idx="1092">
                  <c:v>0.72762954363697985</c:v>
                </c:pt>
                <c:pt idx="1093">
                  <c:v>5.1945885807299433E-2</c:v>
                </c:pt>
                <c:pt idx="1094">
                  <c:v>0.73264007721557922</c:v>
                </c:pt>
                <c:pt idx="1095">
                  <c:v>-8.071658010858232E-2</c:v>
                </c:pt>
                <c:pt idx="1096">
                  <c:v>7.8635190316090592E-2</c:v>
                </c:pt>
                <c:pt idx="1097">
                  <c:v>-1.9982006845321081</c:v>
                </c:pt>
                <c:pt idx="1098">
                  <c:v>0.91632767470248144</c:v>
                </c:pt>
                <c:pt idx="1099">
                  <c:v>0.3464884758979927</c:v>
                </c:pt>
                <c:pt idx="1100">
                  <c:v>0.99801010985965222</c:v>
                </c:pt>
                <c:pt idx="1101">
                  <c:v>-2.8962553781936888</c:v>
                </c:pt>
                <c:pt idx="1102">
                  <c:v>2.088374704780728</c:v>
                </c:pt>
                <c:pt idx="1103">
                  <c:v>-0.13958962815517381</c:v>
                </c:pt>
                <c:pt idx="1104">
                  <c:v>1.108182816737517</c:v>
                </c:pt>
                <c:pt idx="1105">
                  <c:v>-1.0399059271255311</c:v>
                </c:pt>
                <c:pt idx="1106">
                  <c:v>0.61277390506256968</c:v>
                </c:pt>
                <c:pt idx="1107">
                  <c:v>-1.0534155631736559</c:v>
                </c:pt>
                <c:pt idx="1108">
                  <c:v>-0.62376896069580512</c:v>
                </c:pt>
                <c:pt idx="1109">
                  <c:v>1.9140313538667859</c:v>
                </c:pt>
                <c:pt idx="1110">
                  <c:v>-0.19068240076334661</c:v>
                </c:pt>
                <c:pt idx="1111">
                  <c:v>0.2174328731797229</c:v>
                </c:pt>
                <c:pt idx="1112">
                  <c:v>0.8700677306887542</c:v>
                </c:pt>
                <c:pt idx="1113">
                  <c:v>0.49568188797260471</c:v>
                </c:pt>
                <c:pt idx="1114">
                  <c:v>0.15041890514357639</c:v>
                </c:pt>
                <c:pt idx="1115">
                  <c:v>0.36496100246622543</c:v>
                </c:pt>
                <c:pt idx="1116">
                  <c:v>2.403415585238275</c:v>
                </c:pt>
                <c:pt idx="1117">
                  <c:v>-5.7618797033585391E-2</c:v>
                </c:pt>
                <c:pt idx="1118">
                  <c:v>0.20109904671496751</c:v>
                </c:pt>
                <c:pt idx="1119">
                  <c:v>1.050654396007612</c:v>
                </c:pt>
                <c:pt idx="1120">
                  <c:v>1.1055259329579841</c:v>
                </c:pt>
                <c:pt idx="1121">
                  <c:v>1.1870303055603799</c:v>
                </c:pt>
                <c:pt idx="1122">
                  <c:v>0.63873022202918461</c:v>
                </c:pt>
                <c:pt idx="1123">
                  <c:v>-1.143004912730484</c:v>
                </c:pt>
                <c:pt idx="1124">
                  <c:v>1.6334315323010959</c:v>
                </c:pt>
                <c:pt idx="1125">
                  <c:v>-1.146345393018688</c:v>
                </c:pt>
                <c:pt idx="1126">
                  <c:v>0.30263546523903317</c:v>
                </c:pt>
                <c:pt idx="1127">
                  <c:v>-0.75427585001935793</c:v>
                </c:pt>
                <c:pt idx="1128">
                  <c:v>-6.4138346592992543E-2</c:v>
                </c:pt>
                <c:pt idx="1129">
                  <c:v>0.32876241030348041</c:v>
                </c:pt>
                <c:pt idx="1130">
                  <c:v>0.32135721545027313</c:v>
                </c:pt>
                <c:pt idx="1131">
                  <c:v>0.42192075423528469</c:v>
                </c:pt>
                <c:pt idx="1132">
                  <c:v>1.613711269058647</c:v>
                </c:pt>
                <c:pt idx="1133">
                  <c:v>0.45353430151397978</c:v>
                </c:pt>
                <c:pt idx="1134">
                  <c:v>-0.24415663529064871</c:v>
                </c:pt>
                <c:pt idx="1135">
                  <c:v>0.96408716828835728</c:v>
                </c:pt>
                <c:pt idx="1136">
                  <c:v>1.189470488924641</c:v>
                </c:pt>
                <c:pt idx="1137">
                  <c:v>-1.227607815136992</c:v>
                </c:pt>
                <c:pt idx="1138">
                  <c:v>0.59740006984985805</c:v>
                </c:pt>
                <c:pt idx="1139">
                  <c:v>0.70117274231089832</c:v>
                </c:pt>
                <c:pt idx="1140">
                  <c:v>-0.29756350335999188</c:v>
                </c:pt>
                <c:pt idx="1141">
                  <c:v>1.375706813311619</c:v>
                </c:pt>
                <c:pt idx="1142">
                  <c:v>-0.15005558703252669</c:v>
                </c:pt>
                <c:pt idx="1143">
                  <c:v>0.12557645347154231</c:v>
                </c:pt>
                <c:pt idx="1144">
                  <c:v>-0.17307182428386961</c:v>
                </c:pt>
                <c:pt idx="1145">
                  <c:v>1.5579047581467531E-2</c:v>
                </c:pt>
                <c:pt idx="1146">
                  <c:v>-1.096275086895202</c:v>
                </c:pt>
                <c:pt idx="1147">
                  <c:v>-1.4400508825942939</c:v>
                </c:pt>
                <c:pt idx="1148">
                  <c:v>1.594505063224972</c:v>
                </c:pt>
                <c:pt idx="1149">
                  <c:v>-0.84696134831832781</c:v>
                </c:pt>
                <c:pt idx="1150">
                  <c:v>-0.99139234945630716</c:v>
                </c:pt>
                <c:pt idx="1151">
                  <c:v>-2.1533901136037148</c:v>
                </c:pt>
                <c:pt idx="1152">
                  <c:v>-0.6389617476895022</c:v>
                </c:pt>
                <c:pt idx="1153">
                  <c:v>-1.3230897934074981</c:v>
                </c:pt>
                <c:pt idx="1154">
                  <c:v>1.6420151601363691</c:v>
                </c:pt>
                <c:pt idx="1155">
                  <c:v>1.0098170893426339</c:v>
                </c:pt>
                <c:pt idx="1156">
                  <c:v>-0.68815034517772378</c:v>
                </c:pt>
                <c:pt idx="1157">
                  <c:v>2.2524358053443092</c:v>
                </c:pt>
                <c:pt idx="1158">
                  <c:v>0.98176548699159427</c:v>
                </c:pt>
                <c:pt idx="1159">
                  <c:v>-0.32483138350862251</c:v>
                </c:pt>
                <c:pt idx="1160">
                  <c:v>-2.4994057148735731</c:v>
                </c:pt>
                <c:pt idx="1161">
                  <c:v>2.2909425725907422</c:v>
                </c:pt>
                <c:pt idx="1162">
                  <c:v>-1.389572466763596</c:v>
                </c:pt>
                <c:pt idx="1163">
                  <c:v>-1.645398746956892</c:v>
                </c:pt>
                <c:pt idx="1164">
                  <c:v>1.02257043200964</c:v>
                </c:pt>
                <c:pt idx="1165">
                  <c:v>2.4397524063392728</c:v>
                </c:pt>
                <c:pt idx="1166">
                  <c:v>1.384272818510518</c:v>
                </c:pt>
                <c:pt idx="1167">
                  <c:v>0.5639091200523596</c:v>
                </c:pt>
                <c:pt idx="1168">
                  <c:v>0.59475434166528596</c:v>
                </c:pt>
                <c:pt idx="1169">
                  <c:v>0.85341555878030773</c:v>
                </c:pt>
                <c:pt idx="1170">
                  <c:v>0.75892858978676514</c:v>
                </c:pt>
                <c:pt idx="1171">
                  <c:v>0.2811914239693758</c:v>
                </c:pt>
                <c:pt idx="1172">
                  <c:v>0.1042011039518761</c:v>
                </c:pt>
                <c:pt idx="1173">
                  <c:v>-6.2593127899522413E-2</c:v>
                </c:pt>
                <c:pt idx="1174">
                  <c:v>-0.75396458886667628</c:v>
                </c:pt>
                <c:pt idx="1175">
                  <c:v>-0.28067507686677412</c:v>
                </c:pt>
                <c:pt idx="1176">
                  <c:v>-1.692956814195385</c:v>
                </c:pt>
                <c:pt idx="1177">
                  <c:v>-9.833962679474989E-2</c:v>
                </c:pt>
                <c:pt idx="1178">
                  <c:v>-0.98859110715091747</c:v>
                </c:pt>
                <c:pt idx="1179">
                  <c:v>-1.1035893172157709</c:v>
                </c:pt>
                <c:pt idx="1180">
                  <c:v>0.17989415115347851</c:v>
                </c:pt>
                <c:pt idx="1181">
                  <c:v>1.3920022863445991</c:v>
                </c:pt>
                <c:pt idx="1182">
                  <c:v>0.91831660600231302</c:v>
                </c:pt>
                <c:pt idx="1183">
                  <c:v>-1.570500603623177</c:v>
                </c:pt>
                <c:pt idx="1184">
                  <c:v>-0.98962813657033755</c:v>
                </c:pt>
                <c:pt idx="1185">
                  <c:v>0.94077118798821591</c:v>
                </c:pt>
                <c:pt idx="1186">
                  <c:v>-0.98248739353830961</c:v>
                </c:pt>
                <c:pt idx="1187">
                  <c:v>-0.22463314999702461</c:v>
                </c:pt>
                <c:pt idx="1188">
                  <c:v>0.55005209902455188</c:v>
                </c:pt>
                <c:pt idx="1189">
                  <c:v>-0.9683444548636353</c:v>
                </c:pt>
                <c:pt idx="1190">
                  <c:v>0.1053755061459599</c:v>
                </c:pt>
                <c:pt idx="1191">
                  <c:v>-1.334025494918204</c:v>
                </c:pt>
                <c:pt idx="1192">
                  <c:v>-0.60136764395121367</c:v>
                </c:pt>
                <c:pt idx="1193">
                  <c:v>0.31978193414253703</c:v>
                </c:pt>
                <c:pt idx="1194">
                  <c:v>-1.5929937335316691</c:v>
                </c:pt>
                <c:pt idx="1195">
                  <c:v>0.44047473796039899</c:v>
                </c:pt>
                <c:pt idx="1196">
                  <c:v>-1.9637798926681219E-2</c:v>
                </c:pt>
                <c:pt idx="1197">
                  <c:v>0.55248995441714777</c:v>
                </c:pt>
                <c:pt idx="1198">
                  <c:v>0.2239141340646614</c:v>
                </c:pt>
                <c:pt idx="1199">
                  <c:v>1.364140429973844</c:v>
                </c:pt>
                <c:pt idx="1200">
                  <c:v>0.1252245026479073</c:v>
                </c:pt>
                <c:pt idx="1201">
                  <c:v>-0.42940554112525298</c:v>
                </c:pt>
                <c:pt idx="1202">
                  <c:v>0.1222975030322838</c:v>
                </c:pt>
                <c:pt idx="1203">
                  <c:v>0.54329802903638791</c:v>
                </c:pt>
                <c:pt idx="1204">
                  <c:v>4.886007032570433E-2</c:v>
                </c:pt>
                <c:pt idx="1205">
                  <c:v>4.0591691203882382E-2</c:v>
                </c:pt>
                <c:pt idx="1206">
                  <c:v>-0.70199168780675536</c:v>
                </c:pt>
                <c:pt idx="1207">
                  <c:v>-0.66290091755094815</c:v>
                </c:pt>
                <c:pt idx="1208">
                  <c:v>-1.402605271799694</c:v>
                </c:pt>
                <c:pt idx="1209">
                  <c:v>1.7495767431869389</c:v>
                </c:pt>
                <c:pt idx="1210">
                  <c:v>-1.2438632353912851</c:v>
                </c:pt>
                <c:pt idx="1211">
                  <c:v>-0.69290519779590731</c:v>
                </c:pt>
                <c:pt idx="1212">
                  <c:v>-0.71840726556919743</c:v>
                </c:pt>
                <c:pt idx="1213">
                  <c:v>0.89492437694444127</c:v>
                </c:pt>
                <c:pt idx="1214">
                  <c:v>-0.29494967829202778</c:v>
                </c:pt>
                <c:pt idx="1215">
                  <c:v>1.247742072673734</c:v>
                </c:pt>
                <c:pt idx="1216">
                  <c:v>-0.67349062424386852</c:v>
                </c:pt>
                <c:pt idx="1217">
                  <c:v>0.27899416222380202</c:v>
                </c:pt>
                <c:pt idx="1218">
                  <c:v>-0.83534705325975733</c:v>
                </c:pt>
                <c:pt idx="1219">
                  <c:v>2.1451491277733878</c:v>
                </c:pt>
                <c:pt idx="1220">
                  <c:v>-1.187598419029513</c:v>
                </c:pt>
                <c:pt idx="1221">
                  <c:v>0.30982071022702751</c:v>
                </c:pt>
                <c:pt idx="1222">
                  <c:v>0.6337768809320985</c:v>
                </c:pt>
                <c:pt idx="1223">
                  <c:v>0.41379909745149818</c:v>
                </c:pt>
                <c:pt idx="1224">
                  <c:v>-0.18528765887770829</c:v>
                </c:pt>
                <c:pt idx="1225">
                  <c:v>-0.12982069973342619</c:v>
                </c:pt>
                <c:pt idx="1226">
                  <c:v>4.3811471979109597E-2</c:v>
                </c:pt>
                <c:pt idx="1227">
                  <c:v>-0.14700200162848859</c:v>
                </c:pt>
                <c:pt idx="1228">
                  <c:v>0.96387911679490967</c:v>
                </c:pt>
                <c:pt idx="1229">
                  <c:v>2.2105230015913508</c:v>
                </c:pt>
                <c:pt idx="1230">
                  <c:v>-0.55749178500783358</c:v>
                </c:pt>
                <c:pt idx="1231">
                  <c:v>-1.369802979579078</c:v>
                </c:pt>
                <c:pt idx="1232">
                  <c:v>-8.8282048351254819E-2</c:v>
                </c:pt>
                <c:pt idx="1233">
                  <c:v>2.579709337654319</c:v>
                </c:pt>
                <c:pt idx="1234">
                  <c:v>-0.8036745679697308</c:v>
                </c:pt>
                <c:pt idx="1235">
                  <c:v>1.639116805444067</c:v>
                </c:pt>
                <c:pt idx="1236">
                  <c:v>1.6777008140764409</c:v>
                </c:pt>
                <c:pt idx="1237">
                  <c:v>-0.55358824170799459</c:v>
                </c:pt>
                <c:pt idx="1238">
                  <c:v>0.56898307918527535</c:v>
                </c:pt>
                <c:pt idx="1239">
                  <c:v>1.6283966231285381</c:v>
                </c:pt>
                <c:pt idx="1240">
                  <c:v>-0.37912774098748708</c:v>
                </c:pt>
                <c:pt idx="1241">
                  <c:v>-0.2035803601023618</c:v>
                </c:pt>
                <c:pt idx="1242">
                  <c:v>-0.58168091394864374</c:v>
                </c:pt>
                <c:pt idx="1243">
                  <c:v>-1.0147567306928671</c:v>
                </c:pt>
                <c:pt idx="1244">
                  <c:v>-0.6492775450660071</c:v>
                </c:pt>
                <c:pt idx="1245">
                  <c:v>-1.223940266762257</c:v>
                </c:pt>
                <c:pt idx="1246">
                  <c:v>3.408346825922607E-2</c:v>
                </c:pt>
                <c:pt idx="1247">
                  <c:v>-0.76997323105864179</c:v>
                </c:pt>
                <c:pt idx="1248">
                  <c:v>0.2337859117907477</c:v>
                </c:pt>
                <c:pt idx="1249">
                  <c:v>-1.5558956462036271</c:v>
                </c:pt>
                <c:pt idx="1250">
                  <c:v>0.33088023221445712</c:v>
                </c:pt>
                <c:pt idx="1251">
                  <c:v>0.83352896160892465</c:v>
                </c:pt>
                <c:pt idx="1252">
                  <c:v>-1.993735642571455</c:v>
                </c:pt>
                <c:pt idx="1253">
                  <c:v>0.37405656984757207</c:v>
                </c:pt>
                <c:pt idx="1254">
                  <c:v>1.227668992473292</c:v>
                </c:pt>
                <c:pt idx="1255">
                  <c:v>-1.209641018691205</c:v>
                </c:pt>
                <c:pt idx="1256">
                  <c:v>1.6725723868377029</c:v>
                </c:pt>
                <c:pt idx="1257">
                  <c:v>0.41901900936604519</c:v>
                </c:pt>
                <c:pt idx="1258">
                  <c:v>-0.70501185575840886</c:v>
                </c:pt>
                <c:pt idx="1259">
                  <c:v>-5.5769077657706008E-2</c:v>
                </c:pt>
                <c:pt idx="1260">
                  <c:v>0.5583269125217224</c:v>
                </c:pt>
                <c:pt idx="1261">
                  <c:v>7.6005391412411499E-2</c:v>
                </c:pt>
                <c:pt idx="1262">
                  <c:v>0.53875599244636918</c:v>
                </c:pt>
                <c:pt idx="1263">
                  <c:v>-0.92067359307936625</c:v>
                </c:pt>
                <c:pt idx="1264">
                  <c:v>0.16936082403607799</c:v>
                </c:pt>
                <c:pt idx="1265">
                  <c:v>-1.41371449690498</c:v>
                </c:pt>
                <c:pt idx="1266">
                  <c:v>-0.11122606134870031</c:v>
                </c:pt>
                <c:pt idx="1267">
                  <c:v>-0.90390764146478975</c:v>
                </c:pt>
                <c:pt idx="1268">
                  <c:v>-0.73552994258976656</c:v>
                </c:pt>
                <c:pt idx="1269">
                  <c:v>1.2360931752104369</c:v>
                </c:pt>
                <c:pt idx="1270">
                  <c:v>1.091310120594269</c:v>
                </c:pt>
                <c:pt idx="1271">
                  <c:v>0.60913812090717701</c:v>
                </c:pt>
                <c:pt idx="1272">
                  <c:v>-1.092312764672579</c:v>
                </c:pt>
                <c:pt idx="1273">
                  <c:v>-0.31640844969480192</c:v>
                </c:pt>
                <c:pt idx="1274">
                  <c:v>1.2130976999791829</c:v>
                </c:pt>
                <c:pt idx="1275">
                  <c:v>0.14171691363990471</c:v>
                </c:pt>
                <c:pt idx="1276">
                  <c:v>2.3193295399816942</c:v>
                </c:pt>
                <c:pt idx="1277">
                  <c:v>0.39331783939437193</c:v>
                </c:pt>
                <c:pt idx="1278">
                  <c:v>0.19204911649003159</c:v>
                </c:pt>
                <c:pt idx="1279">
                  <c:v>-0.30911646420250138</c:v>
                </c:pt>
                <c:pt idx="1280">
                  <c:v>0.13354090478228231</c:v>
                </c:pt>
                <c:pt idx="1281">
                  <c:v>-0.1524698363805439</c:v>
                </c:pt>
                <c:pt idx="1282">
                  <c:v>0.70810867668859045</c:v>
                </c:pt>
                <c:pt idx="1283">
                  <c:v>0.95670231679458406</c:v>
                </c:pt>
                <c:pt idx="1284">
                  <c:v>-0.78598946050794949</c:v>
                </c:pt>
                <c:pt idx="1285">
                  <c:v>-1.331232953557778</c:v>
                </c:pt>
                <c:pt idx="1286">
                  <c:v>-1.836205373103297</c:v>
                </c:pt>
                <c:pt idx="1287">
                  <c:v>0.50799132691254367</c:v>
                </c:pt>
                <c:pt idx="1288">
                  <c:v>-1.1033666061738741</c:v>
                </c:pt>
                <c:pt idx="1289">
                  <c:v>-2.1528905929524829</c:v>
                </c:pt>
                <c:pt idx="1290">
                  <c:v>0.3885786045309641</c:v>
                </c:pt>
                <c:pt idx="1291">
                  <c:v>2.492999517432791</c:v>
                </c:pt>
                <c:pt idx="1292">
                  <c:v>-6.0709115398933236E-3</c:v>
                </c:pt>
                <c:pt idx="1293">
                  <c:v>0.83849077445164188</c:v>
                </c:pt>
                <c:pt idx="1294">
                  <c:v>8.1829358547565012E-2</c:v>
                </c:pt>
                <c:pt idx="1295">
                  <c:v>-9.8889653191142665E-2</c:v>
                </c:pt>
                <c:pt idx="1296">
                  <c:v>0.91907648298776856</c:v>
                </c:pt>
                <c:pt idx="1297">
                  <c:v>-0.29027454418865128</c:v>
                </c:pt>
                <c:pt idx="1298">
                  <c:v>0.26739231407190289</c:v>
                </c:pt>
                <c:pt idx="1299">
                  <c:v>0.32169780619601362</c:v>
                </c:pt>
                <c:pt idx="1300">
                  <c:v>-0.66809045364304875</c:v>
                </c:pt>
                <c:pt idx="1301">
                  <c:v>0.99204234953652282</c:v>
                </c:pt>
                <c:pt idx="1302">
                  <c:v>-0.17495975669540861</c:v>
                </c:pt>
                <c:pt idx="1303">
                  <c:v>-0.75574515949284471</c:v>
                </c:pt>
                <c:pt idx="1304">
                  <c:v>0.53650984357040354</c:v>
                </c:pt>
                <c:pt idx="1305">
                  <c:v>-0.89846798179103726</c:v>
                </c:pt>
                <c:pt idx="1306">
                  <c:v>2.8181157369128251E-2</c:v>
                </c:pt>
                <c:pt idx="1307">
                  <c:v>-9.1189966442035437E-3</c:v>
                </c:pt>
                <c:pt idx="1308">
                  <c:v>1.0858955658315781</c:v>
                </c:pt>
                <c:pt idx="1309">
                  <c:v>0.47469823287995278</c:v>
                </c:pt>
                <c:pt idx="1310">
                  <c:v>-2.5026958745143921E-2</c:v>
                </c:pt>
                <c:pt idx="1311">
                  <c:v>0.81776629920028709</c:v>
                </c:pt>
                <c:pt idx="1312">
                  <c:v>1.3902075490173129</c:v>
                </c:pt>
                <c:pt idx="1313">
                  <c:v>0.55781030635186224</c:v>
                </c:pt>
                <c:pt idx="1314">
                  <c:v>1.0352619843380611E-2</c:v>
                </c:pt>
                <c:pt idx="1315">
                  <c:v>-1.31183623235016</c:v>
                </c:pt>
                <c:pt idx="1316">
                  <c:v>-1.065113663075373</c:v>
                </c:pt>
                <c:pt idx="1317">
                  <c:v>-0.30522470435466759</c:v>
                </c:pt>
                <c:pt idx="1318">
                  <c:v>-0.60951220215928315</c:v>
                </c:pt>
                <c:pt idx="1319">
                  <c:v>-0.18697130298544601</c:v>
                </c:pt>
                <c:pt idx="1320">
                  <c:v>5.6649924897107157E-2</c:v>
                </c:pt>
                <c:pt idx="1321">
                  <c:v>0.5296927543567308</c:v>
                </c:pt>
                <c:pt idx="1322">
                  <c:v>-7.0498778059091216E-2</c:v>
                </c:pt>
                <c:pt idx="1323">
                  <c:v>0.48650164382620192</c:v>
                </c:pt>
                <c:pt idx="1324">
                  <c:v>6.4474414810120242E-2</c:v>
                </c:pt>
                <c:pt idx="1325">
                  <c:v>-1.9754665663538711</c:v>
                </c:pt>
                <c:pt idx="1326">
                  <c:v>-0.93933539381875431</c:v>
                </c:pt>
                <c:pt idx="1327">
                  <c:v>-0.1440875557216155</c:v>
                </c:pt>
                <c:pt idx="1328">
                  <c:v>-1.209694742841108</c:v>
                </c:pt>
                <c:pt idx="1329">
                  <c:v>0.5999287299962045</c:v>
                </c:pt>
                <c:pt idx="1330">
                  <c:v>1.5307508323436969</c:v>
                </c:pt>
                <c:pt idx="1331">
                  <c:v>1.2187618516973171</c:v>
                </c:pt>
                <c:pt idx="1332">
                  <c:v>-0.213442870930208</c:v>
                </c:pt>
                <c:pt idx="1333">
                  <c:v>1.490726136849952</c:v>
                </c:pt>
                <c:pt idx="1334">
                  <c:v>0.14866745720211161</c:v>
                </c:pt>
                <c:pt idx="1335">
                  <c:v>-0.33708597111803928</c:v>
                </c:pt>
                <c:pt idx="1336">
                  <c:v>-0.61340266354093975</c:v>
                </c:pt>
                <c:pt idx="1337">
                  <c:v>-0.30246968648812828</c:v>
                </c:pt>
                <c:pt idx="1338">
                  <c:v>-0.38817681854122882</c:v>
                </c:pt>
                <c:pt idx="1339">
                  <c:v>0.1704162223754877</c:v>
                </c:pt>
                <c:pt idx="1340">
                  <c:v>0.16057398104986459</c:v>
                </c:pt>
                <c:pt idx="1341">
                  <c:v>3.046020153414469E-3</c:v>
                </c:pt>
                <c:pt idx="1342">
                  <c:v>0.43693816974634991</c:v>
                </c:pt>
                <c:pt idx="1343">
                  <c:v>1.1906462747863411</c:v>
                </c:pt>
                <c:pt idx="1344">
                  <c:v>0.94955413544132372</c:v>
                </c:pt>
                <c:pt idx="1345">
                  <c:v>-1.484897968449904</c:v>
                </c:pt>
                <c:pt idx="1346">
                  <c:v>-2.5539211349019548</c:v>
                </c:pt>
                <c:pt idx="1347">
                  <c:v>0.93431991123927371</c:v>
                </c:pt>
                <c:pt idx="1348">
                  <c:v>-1.3668786984154211</c:v>
                </c:pt>
                <c:pt idx="1349">
                  <c:v>-0.22476540189268349</c:v>
                </c:pt>
                <c:pt idx="1350">
                  <c:v>-1.17011302605936</c:v>
                </c:pt>
                <c:pt idx="1351">
                  <c:v>-1.8019804375800199</c:v>
                </c:pt>
                <c:pt idx="1352">
                  <c:v>0.54146272820478802</c:v>
                </c:pt>
                <c:pt idx="1353">
                  <c:v>0.75915516030264685</c:v>
                </c:pt>
                <c:pt idx="1354">
                  <c:v>-0.57651040072671944</c:v>
                </c:pt>
                <c:pt idx="1355">
                  <c:v>-2.5910422921449099</c:v>
                </c:pt>
                <c:pt idx="1356">
                  <c:v>-0.54624444825248275</c:v>
                </c:pt>
                <c:pt idx="1357">
                  <c:v>0.39180400540254651</c:v>
                </c:pt>
                <c:pt idx="1358">
                  <c:v>-1.478911568774129</c:v>
                </c:pt>
                <c:pt idx="1359">
                  <c:v>0.18335991977915561</c:v>
                </c:pt>
                <c:pt idx="1360">
                  <c:v>-1.5309849172995559E-2</c:v>
                </c:pt>
                <c:pt idx="1361">
                  <c:v>0.57929149960108839</c:v>
                </c:pt>
                <c:pt idx="1362">
                  <c:v>0.1195803684141533</c:v>
                </c:pt>
                <c:pt idx="1363">
                  <c:v>-0.97306894088155549</c:v>
                </c:pt>
                <c:pt idx="1364">
                  <c:v>1.1965715016644911</c:v>
                </c:pt>
                <c:pt idx="1365">
                  <c:v>-0.15852957302696999</c:v>
                </c:pt>
                <c:pt idx="1366">
                  <c:v>-2.730453950993186E-2</c:v>
                </c:pt>
                <c:pt idx="1367">
                  <c:v>-0.93326795907319604</c:v>
                </c:pt>
                <c:pt idx="1368">
                  <c:v>-0.44328225119151032</c:v>
                </c:pt>
                <c:pt idx="1369">
                  <c:v>-0.88480271402690092</c:v>
                </c:pt>
                <c:pt idx="1370">
                  <c:v>-0.17294605992342299</c:v>
                </c:pt>
                <c:pt idx="1371">
                  <c:v>1.711708480142343</c:v>
                </c:pt>
                <c:pt idx="1372">
                  <c:v>-1.3719011429313559</c:v>
                </c:pt>
                <c:pt idx="1373">
                  <c:v>-1.6135613978767409</c:v>
                </c:pt>
                <c:pt idx="1374">
                  <c:v>1.471170327493609</c:v>
                </c:pt>
                <c:pt idx="1375">
                  <c:v>-0.20932367715186609</c:v>
                </c:pt>
                <c:pt idx="1376">
                  <c:v>-0.66907273865991657</c:v>
                </c:pt>
                <c:pt idx="1377">
                  <c:v>1.039904687396076</c:v>
                </c:pt>
                <c:pt idx="1378">
                  <c:v>-0.60561553973686411</c:v>
                </c:pt>
                <c:pt idx="1379">
                  <c:v>1.826009713546936</c:v>
                </c:pt>
                <c:pt idx="1380">
                  <c:v>0.67792587133926907</c:v>
                </c:pt>
                <c:pt idx="1381">
                  <c:v>-0.48791140814570272</c:v>
                </c:pt>
                <c:pt idx="1382">
                  <c:v>2.157308213265503</c:v>
                </c:pt>
                <c:pt idx="1383">
                  <c:v>-0.6057149230033384</c:v>
                </c:pt>
                <c:pt idx="1384">
                  <c:v>0.74209537200930697</c:v>
                </c:pt>
                <c:pt idx="1385">
                  <c:v>0.29929258040649193</c:v>
                </c:pt>
                <c:pt idx="1386">
                  <c:v>1.3017412893987981</c:v>
                </c:pt>
                <c:pt idx="1387">
                  <c:v>1.5615111967268529</c:v>
                </c:pt>
                <c:pt idx="1388">
                  <c:v>3.2004149065766617E-2</c:v>
                </c:pt>
                <c:pt idx="1389">
                  <c:v>-0.75341787034618346</c:v>
                </c:pt>
                <c:pt idx="1390">
                  <c:v>0.45997214293911642</c:v>
                </c:pt>
                <c:pt idx="1391">
                  <c:v>-0.67771536975210611</c:v>
                </c:pt>
                <c:pt idx="1392">
                  <c:v>2.013387247526623</c:v>
                </c:pt>
                <c:pt idx="1393">
                  <c:v>0.13653533108273741</c:v>
                </c:pt>
                <c:pt idx="1394">
                  <c:v>-0.36532155131210869</c:v>
                </c:pt>
                <c:pt idx="1395">
                  <c:v>0.18468030586490841</c:v>
                </c:pt>
                <c:pt idx="1396">
                  <c:v>-1.347126289529696</c:v>
                </c:pt>
                <c:pt idx="1397">
                  <c:v>-0.97161403851065153</c:v>
                </c:pt>
                <c:pt idx="1398">
                  <c:v>1.2004139079444249</c:v>
                </c:pt>
                <c:pt idx="1399">
                  <c:v>-0.65689427897139574</c:v>
                </c:pt>
                <c:pt idx="1400">
                  <c:v>-1.04691098268194</c:v>
                </c:pt>
                <c:pt idx="1401">
                  <c:v>0.53665275252728617</c:v>
                </c:pt>
                <c:pt idx="1402">
                  <c:v>1.1857041546629969</c:v>
                </c:pt>
                <c:pt idx="1403">
                  <c:v>0.71895331066506674</c:v>
                </c:pt>
                <c:pt idx="1404">
                  <c:v>0.99604768580581637</c:v>
                </c:pt>
                <c:pt idx="1405">
                  <c:v>-0.75679508856946076</c:v>
                </c:pt>
                <c:pt idx="1406">
                  <c:v>-1.421810666741844</c:v>
                </c:pt>
              </c:numCache>
            </c:numRef>
          </c:xVal>
          <c:yVal>
            <c:numRef>
              <c:f>'HNF Sample distribution'!$B$2:$B$1408</c:f>
              <c:numCache>
                <c:formatCode>General</c:formatCode>
                <c:ptCount val="1407"/>
                <c:pt idx="0">
                  <c:v>1.501333651955487</c:v>
                </c:pt>
                <c:pt idx="1">
                  <c:v>-0.32267983884213569</c:v>
                </c:pt>
                <c:pt idx="2">
                  <c:v>-0.25083301645504741</c:v>
                </c:pt>
                <c:pt idx="3">
                  <c:v>1.3281941418490579</c:v>
                </c:pt>
                <c:pt idx="4">
                  <c:v>0.55623000940065992</c:v>
                </c:pt>
                <c:pt idx="5">
                  <c:v>0.45588777208160758</c:v>
                </c:pt>
                <c:pt idx="6">
                  <c:v>2.165002344901084</c:v>
                </c:pt>
                <c:pt idx="7">
                  <c:v>-0.643518230380143</c:v>
                </c:pt>
                <c:pt idx="8">
                  <c:v>0.92784012808123717</c:v>
                </c:pt>
                <c:pt idx="9">
                  <c:v>5.7013124897084502E-2</c:v>
                </c:pt>
                <c:pt idx="10">
                  <c:v>0.26859227886325687</c:v>
                </c:pt>
                <c:pt idx="11">
                  <c:v>1.5284684264125321</c:v>
                </c:pt>
                <c:pt idx="12">
                  <c:v>0.50783575628962374</c:v>
                </c:pt>
                <c:pt idx="13">
                  <c:v>0.53829607904963295</c:v>
                </c:pt>
                <c:pt idx="14">
                  <c:v>1.072507337309802</c:v>
                </c:pt>
                <c:pt idx="15">
                  <c:v>-0.36495272954288532</c:v>
                </c:pt>
                <c:pt idx="16">
                  <c:v>-0.83920966733900637</c:v>
                </c:pt>
                <c:pt idx="17">
                  <c:v>-1.044809194021034</c:v>
                </c:pt>
                <c:pt idx="18">
                  <c:v>-1.966356589376002</c:v>
                </c:pt>
                <c:pt idx="19">
                  <c:v>2.0562071299403222</c:v>
                </c:pt>
                <c:pt idx="20">
                  <c:v>-1.1032083657216829</c:v>
                </c:pt>
                <c:pt idx="21">
                  <c:v>-0.221253623585772</c:v>
                </c:pt>
                <c:pt idx="22">
                  <c:v>-0.27681329988892073</c:v>
                </c:pt>
                <c:pt idx="23">
                  <c:v>0.30740669780910068</c:v>
                </c:pt>
                <c:pt idx="24">
                  <c:v>0.81573721253929676</c:v>
                </c:pt>
                <c:pt idx="25">
                  <c:v>0.86047348835974535</c:v>
                </c:pt>
                <c:pt idx="26">
                  <c:v>-0.58307743856893846</c:v>
                </c:pt>
                <c:pt idx="27">
                  <c:v>-0.1671217137864115</c:v>
                </c:pt>
                <c:pt idx="28">
                  <c:v>0.28257995048829959</c:v>
                </c:pt>
                <c:pt idx="29">
                  <c:v>-0.24869112618354711</c:v>
                </c:pt>
                <c:pt idx="30">
                  <c:v>1.6073455760199931</c:v>
                </c:pt>
                <c:pt idx="31">
                  <c:v>0.49097495163825128</c:v>
                </c:pt>
                <c:pt idx="32">
                  <c:v>0.73487778604981746</c:v>
                </c:pt>
                <c:pt idx="33">
                  <c:v>0.6628812686674127</c:v>
                </c:pt>
                <c:pt idx="34">
                  <c:v>1.173473857485325</c:v>
                </c:pt>
                <c:pt idx="35">
                  <c:v>0.18102155870370701</c:v>
                </c:pt>
                <c:pt idx="36">
                  <c:v>-1.296831947955847</c:v>
                </c:pt>
                <c:pt idx="37">
                  <c:v>0.3996879517526416</c:v>
                </c:pt>
                <c:pt idx="38">
                  <c:v>-0.65135689379182904</c:v>
                </c:pt>
                <c:pt idx="39">
                  <c:v>-0.52861668174975684</c:v>
                </c:pt>
                <c:pt idx="40">
                  <c:v>0.58636401875509325</c:v>
                </c:pt>
                <c:pt idx="41">
                  <c:v>1.2382830714336359</c:v>
                </c:pt>
                <c:pt idx="42">
                  <c:v>2.127157673606165E-2</c:v>
                </c:pt>
                <c:pt idx="43">
                  <c:v>0.30883301259896379</c:v>
                </c:pt>
                <c:pt idx="44">
                  <c:v>1.7022149446352379</c:v>
                </c:pt>
                <c:pt idx="45">
                  <c:v>0.24075317948856831</c:v>
                </c:pt>
                <c:pt idx="46">
                  <c:v>2.6016831141803949</c:v>
                </c:pt>
                <c:pt idx="47">
                  <c:v>0.56550964563154416</c:v>
                </c:pt>
                <c:pt idx="48">
                  <c:v>-1.7607627591558179</c:v>
                </c:pt>
                <c:pt idx="49">
                  <c:v>0.75334162110453251</c:v>
                </c:pt>
                <c:pt idx="50">
                  <c:v>0.38115838488277781</c:v>
                </c:pt>
                <c:pt idx="51">
                  <c:v>1.289752754082746</c:v>
                </c:pt>
                <c:pt idx="52">
                  <c:v>0.67318135126995837</c:v>
                </c:pt>
                <c:pt idx="53">
                  <c:v>-0.13845598398377379</c:v>
                </c:pt>
                <c:pt idx="54">
                  <c:v>-1.224298236289366</c:v>
                </c:pt>
                <c:pt idx="55">
                  <c:v>-0.2090232572860253</c:v>
                </c:pt>
                <c:pt idx="56">
                  <c:v>-0.85052045420930011</c:v>
                </c:pt>
                <c:pt idx="57">
                  <c:v>-0.5805234498047227</c:v>
                </c:pt>
                <c:pt idx="58">
                  <c:v>0.5885784044206096</c:v>
                </c:pt>
                <c:pt idx="59">
                  <c:v>1.669904504351406</c:v>
                </c:pt>
                <c:pt idx="60">
                  <c:v>0.39467152982298109</c:v>
                </c:pt>
                <c:pt idx="61">
                  <c:v>-1.1958830620351839</c:v>
                </c:pt>
                <c:pt idx="62">
                  <c:v>0.44460266822014072</c:v>
                </c:pt>
                <c:pt idx="63">
                  <c:v>1.1966314866456511</c:v>
                </c:pt>
                <c:pt idx="64">
                  <c:v>-0.6097829043193822</c:v>
                </c:pt>
                <c:pt idx="65">
                  <c:v>-0.13401716667291769</c:v>
                </c:pt>
                <c:pt idx="66">
                  <c:v>1.468819472919709E-2</c:v>
                </c:pt>
                <c:pt idx="67">
                  <c:v>-0.78489831308224001</c:v>
                </c:pt>
                <c:pt idx="68">
                  <c:v>0.64828043384385903</c:v>
                </c:pt>
                <c:pt idx="69">
                  <c:v>-0.12094814860778159</c:v>
                </c:pt>
                <c:pt idx="70">
                  <c:v>0.41953244390702782</c:v>
                </c:pt>
                <c:pt idx="71">
                  <c:v>-0.8874921778021001</c:v>
                </c:pt>
                <c:pt idx="72">
                  <c:v>-0.43745830032341038</c:v>
                </c:pt>
                <c:pt idx="73">
                  <c:v>0.72238135782777135</c:v>
                </c:pt>
                <c:pt idx="74">
                  <c:v>-0.37283315209176698</c:v>
                </c:pt>
                <c:pt idx="75">
                  <c:v>1.7269638512334049</c:v>
                </c:pt>
                <c:pt idx="76">
                  <c:v>-0.39963618561460229</c:v>
                </c:pt>
                <c:pt idx="77">
                  <c:v>0.22468472575188589</c:v>
                </c:pt>
                <c:pt idx="78">
                  <c:v>0.93259083187308989</c:v>
                </c:pt>
                <c:pt idx="79">
                  <c:v>-1.4183657329330319</c:v>
                </c:pt>
                <c:pt idx="80">
                  <c:v>-1.7608088119807761</c:v>
                </c:pt>
                <c:pt idx="81">
                  <c:v>-1.525656314570095</c:v>
                </c:pt>
                <c:pt idx="82">
                  <c:v>1.2625841034271821</c:v>
                </c:pt>
                <c:pt idx="83">
                  <c:v>-0.55185814589244675</c:v>
                </c:pt>
                <c:pt idx="84">
                  <c:v>2.5581992856682518</c:v>
                </c:pt>
                <c:pt idx="85">
                  <c:v>-0.5642475986573886</c:v>
                </c:pt>
                <c:pt idx="86">
                  <c:v>0.184551303197037</c:v>
                </c:pt>
                <c:pt idx="87">
                  <c:v>1.5421099525678761</c:v>
                </c:pt>
                <c:pt idx="88">
                  <c:v>2.0060928881591229</c:v>
                </c:pt>
                <c:pt idx="89">
                  <c:v>2.0615035766363978</c:v>
                </c:pt>
                <c:pt idx="90">
                  <c:v>1.208366230593142</c:v>
                </c:pt>
                <c:pt idx="91">
                  <c:v>1.024062525811462</c:v>
                </c:pt>
                <c:pt idx="92">
                  <c:v>0.5925269492011831</c:v>
                </c:pt>
                <c:pt idx="93">
                  <c:v>0.77836107616663774</c:v>
                </c:pt>
                <c:pt idx="94">
                  <c:v>-0.55118571632853341</c:v>
                </c:pt>
                <c:pt idx="95">
                  <c:v>-0.81819888342230718</c:v>
                </c:pt>
                <c:pt idx="96">
                  <c:v>-3.374457410952051E-3</c:v>
                </c:pt>
                <c:pt idx="97">
                  <c:v>-0.17018462252492839</c:v>
                </c:pt>
                <c:pt idx="98">
                  <c:v>-0.45322804932727517</c:v>
                </c:pt>
                <c:pt idx="99">
                  <c:v>0.69638744745671532</c:v>
                </c:pt>
                <c:pt idx="100">
                  <c:v>0.95530520857051071</c:v>
                </c:pt>
                <c:pt idx="101">
                  <c:v>8.8406886291847356E-2</c:v>
                </c:pt>
                <c:pt idx="102">
                  <c:v>1.4775300810552621</c:v>
                </c:pt>
                <c:pt idx="103">
                  <c:v>-1.141689114133505</c:v>
                </c:pt>
                <c:pt idx="104">
                  <c:v>-0.19365945927971809</c:v>
                </c:pt>
                <c:pt idx="105">
                  <c:v>-0.71682232060280493</c:v>
                </c:pt>
                <c:pt idx="106">
                  <c:v>-1.86653661707306</c:v>
                </c:pt>
                <c:pt idx="107">
                  <c:v>-8.2680685842699247E-2</c:v>
                </c:pt>
                <c:pt idx="108">
                  <c:v>-0.12174750838328351</c:v>
                </c:pt>
                <c:pt idx="109">
                  <c:v>1.513449743242131</c:v>
                </c:pt>
                <c:pt idx="110">
                  <c:v>0.63081168455477754</c:v>
                </c:pt>
                <c:pt idx="111">
                  <c:v>-1.0241868243292049</c:v>
                </c:pt>
                <c:pt idx="112">
                  <c:v>1.8540925663341881</c:v>
                </c:pt>
                <c:pt idx="113">
                  <c:v>1.2210336955253529</c:v>
                </c:pt>
                <c:pt idx="114">
                  <c:v>0.58209770346861578</c:v>
                </c:pt>
                <c:pt idx="115">
                  <c:v>-0.22648409884983189</c:v>
                </c:pt>
                <c:pt idx="116">
                  <c:v>-0.95943923672347975</c:v>
                </c:pt>
                <c:pt idx="117">
                  <c:v>-0.37220677607105301</c:v>
                </c:pt>
                <c:pt idx="118">
                  <c:v>1.088748619704186</c:v>
                </c:pt>
                <c:pt idx="119">
                  <c:v>1.8845863059346091</c:v>
                </c:pt>
                <c:pt idx="120">
                  <c:v>1.543243528272189</c:v>
                </c:pt>
                <c:pt idx="121">
                  <c:v>-0.48884942178627411</c:v>
                </c:pt>
                <c:pt idx="122">
                  <c:v>-1.119617433289011</c:v>
                </c:pt>
                <c:pt idx="123">
                  <c:v>0.14088624691120391</c:v>
                </c:pt>
                <c:pt idx="124">
                  <c:v>-1.7684393655628521</c:v>
                </c:pt>
                <c:pt idx="125">
                  <c:v>0.32316771418478152</c:v>
                </c:pt>
                <c:pt idx="126">
                  <c:v>-0.14760258629866871</c:v>
                </c:pt>
                <c:pt idx="127">
                  <c:v>-0.46603650186824219</c:v>
                </c:pt>
                <c:pt idx="128">
                  <c:v>-1.594703067266795</c:v>
                </c:pt>
                <c:pt idx="129">
                  <c:v>0.51360010656971655</c:v>
                </c:pt>
                <c:pt idx="130">
                  <c:v>-0.5327008396619114</c:v>
                </c:pt>
                <c:pt idx="131">
                  <c:v>-1.169916835710288</c:v>
                </c:pt>
                <c:pt idx="132">
                  <c:v>-2.8722622132816489</c:v>
                </c:pt>
                <c:pt idx="133">
                  <c:v>-2.7514905050636251E-2</c:v>
                </c:pt>
                <c:pt idx="134">
                  <c:v>1.7722515966697441</c:v>
                </c:pt>
                <c:pt idx="135">
                  <c:v>1.66125921454787</c:v>
                </c:pt>
                <c:pt idx="136">
                  <c:v>-0.45709625658627179</c:v>
                </c:pt>
                <c:pt idx="137">
                  <c:v>-0.60221206036178054</c:v>
                </c:pt>
                <c:pt idx="138">
                  <c:v>0.46877425607502382</c:v>
                </c:pt>
                <c:pt idx="139">
                  <c:v>-0.99838543918829148</c:v>
                </c:pt>
                <c:pt idx="140">
                  <c:v>0.30179189981946603</c:v>
                </c:pt>
                <c:pt idx="141">
                  <c:v>0.76608027838469028</c:v>
                </c:pt>
                <c:pt idx="142">
                  <c:v>1.226933223884308</c:v>
                </c:pt>
                <c:pt idx="143">
                  <c:v>-0.10015407647995279</c:v>
                </c:pt>
                <c:pt idx="144">
                  <c:v>-0.2036737501769659</c:v>
                </c:pt>
                <c:pt idx="145">
                  <c:v>-0.87798258675656105</c:v>
                </c:pt>
                <c:pt idx="146">
                  <c:v>-0.82688035403986004</c:v>
                </c:pt>
                <c:pt idx="147">
                  <c:v>-0.22647889190152681</c:v>
                </c:pt>
                <c:pt idx="148">
                  <c:v>0.36736550681617808</c:v>
                </c:pt>
                <c:pt idx="149">
                  <c:v>0.91358462623324943</c:v>
                </c:pt>
                <c:pt idx="150">
                  <c:v>-0.80317895068034484</c:v>
                </c:pt>
                <c:pt idx="151">
                  <c:v>1.492688568959522</c:v>
                </c:pt>
                <c:pt idx="152">
                  <c:v>-0.27112360104256877</c:v>
                </c:pt>
                <c:pt idx="153">
                  <c:v>-2.136729434843616E-2</c:v>
                </c:pt>
                <c:pt idx="154">
                  <c:v>-0.74721167914782338</c:v>
                </c:pt>
                <c:pt idx="155">
                  <c:v>-2.424240260272942</c:v>
                </c:pt>
                <c:pt idx="156">
                  <c:v>0.88404539636104973</c:v>
                </c:pt>
                <c:pt idx="157">
                  <c:v>0.73684389709243336</c:v>
                </c:pt>
                <c:pt idx="158">
                  <c:v>-0.28132755711821339</c:v>
                </c:pt>
                <c:pt idx="159">
                  <c:v>6.6990717224871918E-2</c:v>
                </c:pt>
                <c:pt idx="160">
                  <c:v>0.51593921770409945</c:v>
                </c:pt>
                <c:pt idx="161">
                  <c:v>-1.5625458568865429</c:v>
                </c:pt>
                <c:pt idx="162">
                  <c:v>-0.5290526773462948</c:v>
                </c:pt>
                <c:pt idx="163">
                  <c:v>0.79426467962182712</c:v>
                </c:pt>
                <c:pt idx="164">
                  <c:v>-1.254289423169249</c:v>
                </c:pt>
                <c:pt idx="165">
                  <c:v>0.29355793216662929</c:v>
                </c:pt>
                <c:pt idx="166">
                  <c:v>-1.3565818046234051</c:v>
                </c:pt>
                <c:pt idx="167">
                  <c:v>0.46642998243352629</c:v>
                </c:pt>
                <c:pt idx="168">
                  <c:v>-3.5641482297483568E-2</c:v>
                </c:pt>
                <c:pt idx="169">
                  <c:v>-1.615131815905509</c:v>
                </c:pt>
                <c:pt idx="170">
                  <c:v>1.1647393544571709</c:v>
                </c:pt>
                <c:pt idx="171">
                  <c:v>-0.73459157679804921</c:v>
                </c:pt>
                <c:pt idx="172">
                  <c:v>-0.81025243701438099</c:v>
                </c:pt>
                <c:pt idx="173">
                  <c:v>0.20056919723094291</c:v>
                </c:pt>
                <c:pt idx="174">
                  <c:v>1.148637349428715</c:v>
                </c:pt>
                <c:pt idx="175">
                  <c:v>-1.015821818978397</c:v>
                </c:pt>
                <c:pt idx="176">
                  <c:v>6.1679849847971653E-2</c:v>
                </c:pt>
                <c:pt idx="177">
                  <c:v>0.42881650033057289</c:v>
                </c:pt>
                <c:pt idx="178">
                  <c:v>0.69310560726314407</c:v>
                </c:pt>
                <c:pt idx="179">
                  <c:v>0.17644155527722519</c:v>
                </c:pt>
                <c:pt idx="180">
                  <c:v>-0.36702783908332232</c:v>
                </c:pt>
                <c:pt idx="181">
                  <c:v>-0.82759022064871968</c:v>
                </c:pt>
                <c:pt idx="182">
                  <c:v>8.6143883046374756E-2</c:v>
                </c:pt>
                <c:pt idx="183">
                  <c:v>-1.0721390119856069</c:v>
                </c:pt>
                <c:pt idx="184">
                  <c:v>-2.9213504834946069</c:v>
                </c:pt>
                <c:pt idx="185">
                  <c:v>0.43655980415766782</c:v>
                </c:pt>
                <c:pt idx="186">
                  <c:v>0.90393484108619526</c:v>
                </c:pt>
                <c:pt idx="187">
                  <c:v>-2.362932435541838</c:v>
                </c:pt>
                <c:pt idx="188">
                  <c:v>-1.009730704709938</c:v>
                </c:pt>
                <c:pt idx="189">
                  <c:v>0.61915426100519777</c:v>
                </c:pt>
                <c:pt idx="190">
                  <c:v>2.0574954697116992</c:v>
                </c:pt>
                <c:pt idx="191">
                  <c:v>2.0793707675407891E-2</c:v>
                </c:pt>
                <c:pt idx="192">
                  <c:v>-0.72800294122913445</c:v>
                </c:pt>
                <c:pt idx="193">
                  <c:v>-0.18289644110484021</c:v>
                </c:pt>
                <c:pt idx="194">
                  <c:v>1.374876419148185</c:v>
                </c:pt>
                <c:pt idx="195">
                  <c:v>-0.6459641791245353</c:v>
                </c:pt>
                <c:pt idx="196">
                  <c:v>-0.79919200665025358</c:v>
                </c:pt>
                <c:pt idx="197">
                  <c:v>-0.48274352218203243</c:v>
                </c:pt>
                <c:pt idx="198">
                  <c:v>-0.95332860825871235</c:v>
                </c:pt>
                <c:pt idx="199">
                  <c:v>0.1226703159947955</c:v>
                </c:pt>
                <c:pt idx="200">
                  <c:v>1.624678458469561</c:v>
                </c:pt>
                <c:pt idx="201">
                  <c:v>0.32307927311602908</c:v>
                </c:pt>
                <c:pt idx="202">
                  <c:v>-0.2523535021262876</c:v>
                </c:pt>
                <c:pt idx="203">
                  <c:v>-0.2918112689155441</c:v>
                </c:pt>
                <c:pt idx="204">
                  <c:v>-1.5631908086966571</c:v>
                </c:pt>
                <c:pt idx="205">
                  <c:v>0.88310977714715899</c:v>
                </c:pt>
                <c:pt idx="206">
                  <c:v>-7.7837197012802034E-2</c:v>
                </c:pt>
                <c:pt idx="207">
                  <c:v>-0.18047991359062571</c:v>
                </c:pt>
                <c:pt idx="208">
                  <c:v>3.1931075678448608</c:v>
                </c:pt>
                <c:pt idx="209">
                  <c:v>-1.2987529083656799</c:v>
                </c:pt>
                <c:pt idx="210">
                  <c:v>-0.75179105009518432</c:v>
                </c:pt>
                <c:pt idx="211">
                  <c:v>-0.42635759620554331</c:v>
                </c:pt>
                <c:pt idx="212">
                  <c:v>1.148445709196755</c:v>
                </c:pt>
                <c:pt idx="213">
                  <c:v>0.1132704105377645</c:v>
                </c:pt>
                <c:pt idx="214">
                  <c:v>-1.4382779783173669</c:v>
                </c:pt>
                <c:pt idx="215">
                  <c:v>0.91922893457520349</c:v>
                </c:pt>
                <c:pt idx="216">
                  <c:v>-0.66814408553899396</c:v>
                </c:pt>
                <c:pt idx="217">
                  <c:v>1.873297776217546</c:v>
                </c:pt>
                <c:pt idx="218">
                  <c:v>1.080048065714649</c:v>
                </c:pt>
                <c:pt idx="219">
                  <c:v>-0.44732189565875119</c:v>
                </c:pt>
                <c:pt idx="220">
                  <c:v>1.2810163617351129</c:v>
                </c:pt>
                <c:pt idx="221">
                  <c:v>6.7855510527403295E-2</c:v>
                </c:pt>
                <c:pt idx="222">
                  <c:v>0.85277367512221947</c:v>
                </c:pt>
                <c:pt idx="223">
                  <c:v>0.48473281729447482</c:v>
                </c:pt>
                <c:pt idx="224">
                  <c:v>-0.84635665499087354</c:v>
                </c:pt>
                <c:pt idx="225">
                  <c:v>-0.64354983231746199</c:v>
                </c:pt>
                <c:pt idx="226">
                  <c:v>1.029960817581161</c:v>
                </c:pt>
                <c:pt idx="227">
                  <c:v>-0.33477533210654092</c:v>
                </c:pt>
                <c:pt idx="228">
                  <c:v>-0.40364846324199671</c:v>
                </c:pt>
                <c:pt idx="229">
                  <c:v>-0.95512257934935296</c:v>
                </c:pt>
                <c:pt idx="230">
                  <c:v>0.42359906559346111</c:v>
                </c:pt>
                <c:pt idx="231">
                  <c:v>2.062524919243145</c:v>
                </c:pt>
                <c:pt idx="232">
                  <c:v>-1.0675329142542731</c:v>
                </c:pt>
                <c:pt idx="233">
                  <c:v>2.4219456672758068E-2</c:v>
                </c:pt>
                <c:pt idx="234">
                  <c:v>1.412220555415429</c:v>
                </c:pt>
                <c:pt idx="235">
                  <c:v>-7.9641391245715148E-2</c:v>
                </c:pt>
                <c:pt idx="236">
                  <c:v>0.45237179624973389</c:v>
                </c:pt>
                <c:pt idx="237">
                  <c:v>-1.0623935281468799</c:v>
                </c:pt>
                <c:pt idx="238">
                  <c:v>0.42830709720764859</c:v>
                </c:pt>
                <c:pt idx="239">
                  <c:v>-0.18714426500454881</c:v>
                </c:pt>
                <c:pt idx="240">
                  <c:v>0.98572999567986297</c:v>
                </c:pt>
                <c:pt idx="241">
                  <c:v>1.187386051564751</c:v>
                </c:pt>
                <c:pt idx="242">
                  <c:v>2.5895636420186139</c:v>
                </c:pt>
                <c:pt idx="243">
                  <c:v>0.57963317321357566</c:v>
                </c:pt>
                <c:pt idx="244">
                  <c:v>0.32579631658216651</c:v>
                </c:pt>
                <c:pt idx="245">
                  <c:v>0.19438430157733599</c:v>
                </c:pt>
                <c:pt idx="246">
                  <c:v>-0.35316629281068829</c:v>
                </c:pt>
                <c:pt idx="247">
                  <c:v>0.33848384346169108</c:v>
                </c:pt>
                <c:pt idx="248">
                  <c:v>-0.29540141013902937</c:v>
                </c:pt>
                <c:pt idx="249">
                  <c:v>0.16846097626961429</c:v>
                </c:pt>
                <c:pt idx="250">
                  <c:v>1.3175975356079599</c:v>
                </c:pt>
                <c:pt idx="251">
                  <c:v>-1.0065425652796409</c:v>
                </c:pt>
                <c:pt idx="252">
                  <c:v>1.139878561129045</c:v>
                </c:pt>
                <c:pt idx="253">
                  <c:v>1.3171150673398651</c:v>
                </c:pt>
                <c:pt idx="254">
                  <c:v>-0.1180685269910787</c:v>
                </c:pt>
                <c:pt idx="255">
                  <c:v>-2.121854899008595</c:v>
                </c:pt>
                <c:pt idx="256">
                  <c:v>-0.60782198709443247</c:v>
                </c:pt>
                <c:pt idx="257">
                  <c:v>1.296994546561109</c:v>
                </c:pt>
                <c:pt idx="258">
                  <c:v>-2.2868062298882118E-2</c:v>
                </c:pt>
                <c:pt idx="259">
                  <c:v>-0.99930223229491077</c:v>
                </c:pt>
                <c:pt idx="260">
                  <c:v>-0.50477492122821743</c:v>
                </c:pt>
                <c:pt idx="261">
                  <c:v>0.84062002650455303</c:v>
                </c:pt>
                <c:pt idx="262">
                  <c:v>0.54673356820137931</c:v>
                </c:pt>
                <c:pt idx="263">
                  <c:v>-0.2389320991696943</c:v>
                </c:pt>
                <c:pt idx="264">
                  <c:v>-0.36682441181468761</c:v>
                </c:pt>
                <c:pt idx="265">
                  <c:v>-0.39175814904382189</c:v>
                </c:pt>
                <c:pt idx="266">
                  <c:v>-0.92241018449850254</c:v>
                </c:pt>
                <c:pt idx="267">
                  <c:v>1.615375689469442</c:v>
                </c:pt>
                <c:pt idx="268">
                  <c:v>-0.32232046921133989</c:v>
                </c:pt>
                <c:pt idx="269">
                  <c:v>1.217158520825496</c:v>
                </c:pt>
                <c:pt idx="270">
                  <c:v>1.5213160519224509</c:v>
                </c:pt>
                <c:pt idx="271">
                  <c:v>0.99831089814796037</c:v>
                </c:pt>
                <c:pt idx="272">
                  <c:v>-0.4316203127180484</c:v>
                </c:pt>
                <c:pt idx="273">
                  <c:v>0.40373009033660939</c:v>
                </c:pt>
                <c:pt idx="274">
                  <c:v>-2.4195606390916169E-2</c:v>
                </c:pt>
                <c:pt idx="275">
                  <c:v>-0.90370186073012815</c:v>
                </c:pt>
                <c:pt idx="276">
                  <c:v>0.324359281721603</c:v>
                </c:pt>
                <c:pt idx="277">
                  <c:v>-1.179039791159803</c:v>
                </c:pt>
                <c:pt idx="278">
                  <c:v>1.187679388461564</c:v>
                </c:pt>
                <c:pt idx="279">
                  <c:v>-0.46461729729839307</c:v>
                </c:pt>
                <c:pt idx="280">
                  <c:v>0.20115965587283929</c:v>
                </c:pt>
                <c:pt idx="281">
                  <c:v>0.28328787154614221</c:v>
                </c:pt>
                <c:pt idx="282">
                  <c:v>-0.25890497370407728</c:v>
                </c:pt>
                <c:pt idx="283">
                  <c:v>0.58669380147527472</c:v>
                </c:pt>
                <c:pt idx="284">
                  <c:v>-0.47490365662252437</c:v>
                </c:pt>
                <c:pt idx="285">
                  <c:v>0.87129729745724416</c:v>
                </c:pt>
                <c:pt idx="286">
                  <c:v>-1.345979680246749</c:v>
                </c:pt>
                <c:pt idx="287">
                  <c:v>0.1263795795464118</c:v>
                </c:pt>
                <c:pt idx="288">
                  <c:v>1.938928999058285</c:v>
                </c:pt>
                <c:pt idx="289">
                  <c:v>-1.0003313246055749</c:v>
                </c:pt>
                <c:pt idx="290">
                  <c:v>-0.6777449705248515</c:v>
                </c:pt>
                <c:pt idx="291">
                  <c:v>0.51390784965891501</c:v>
                </c:pt>
                <c:pt idx="292">
                  <c:v>0.17958178193959801</c:v>
                </c:pt>
                <c:pt idx="293">
                  <c:v>0.3506300992735592</c:v>
                </c:pt>
                <c:pt idx="294">
                  <c:v>0.48918713014766352</c:v>
                </c:pt>
                <c:pt idx="295">
                  <c:v>0.63472146856176992</c:v>
                </c:pt>
                <c:pt idx="296">
                  <c:v>1.109699841956223</c:v>
                </c:pt>
                <c:pt idx="297">
                  <c:v>0.40981865692851249</c:v>
                </c:pt>
                <c:pt idx="298">
                  <c:v>-0.24125765461854251</c:v>
                </c:pt>
                <c:pt idx="299">
                  <c:v>0.6725737012027313</c:v>
                </c:pt>
                <c:pt idx="300">
                  <c:v>1.8998819348952161</c:v>
                </c:pt>
                <c:pt idx="301">
                  <c:v>-0.13263374638257361</c:v>
                </c:pt>
                <c:pt idx="302">
                  <c:v>-0.97452930467064147</c:v>
                </c:pt>
                <c:pt idx="303">
                  <c:v>1.107080669286973</c:v>
                </c:pt>
                <c:pt idx="304">
                  <c:v>-0.1203811639535982</c:v>
                </c:pt>
                <c:pt idx="305">
                  <c:v>-2.1726695460140362</c:v>
                </c:pt>
                <c:pt idx="306">
                  <c:v>0.8474216771504216</c:v>
                </c:pt>
                <c:pt idx="307">
                  <c:v>-0.53532818595392273</c:v>
                </c:pt>
                <c:pt idx="308">
                  <c:v>-9.0533282304160773E-2</c:v>
                </c:pt>
                <c:pt idx="309">
                  <c:v>0.33198033056901449</c:v>
                </c:pt>
                <c:pt idx="310">
                  <c:v>0.1904996797790664</c:v>
                </c:pt>
                <c:pt idx="311">
                  <c:v>0.70945181713903949</c:v>
                </c:pt>
                <c:pt idx="312">
                  <c:v>-0.43548637056984341</c:v>
                </c:pt>
                <c:pt idx="313">
                  <c:v>0.51310579817608271</c:v>
                </c:pt>
                <c:pt idx="314">
                  <c:v>-0.2595466775839172</c:v>
                </c:pt>
                <c:pt idx="315">
                  <c:v>0.73881048088750301</c:v>
                </c:pt>
                <c:pt idx="316">
                  <c:v>0.61536748401305341</c:v>
                </c:pt>
                <c:pt idx="317">
                  <c:v>-0.93543870204459534</c:v>
                </c:pt>
                <c:pt idx="318">
                  <c:v>1.085982116175032</c:v>
                </c:pt>
                <c:pt idx="319">
                  <c:v>-0.53596344511404803</c:v>
                </c:pt>
                <c:pt idx="320">
                  <c:v>0.8080577982811451</c:v>
                </c:pt>
                <c:pt idx="321">
                  <c:v>0.36728731340134058</c:v>
                </c:pt>
                <c:pt idx="322">
                  <c:v>1.838183676795123</c:v>
                </c:pt>
                <c:pt idx="323">
                  <c:v>-0.22346598237185211</c:v>
                </c:pt>
                <c:pt idx="324">
                  <c:v>-0.34931679611819749</c:v>
                </c:pt>
                <c:pt idx="325">
                  <c:v>-1.9419605887732609E-2</c:v>
                </c:pt>
                <c:pt idx="326">
                  <c:v>-0.30317978283427538</c:v>
                </c:pt>
                <c:pt idx="327">
                  <c:v>0.79994190194205006</c:v>
                </c:pt>
                <c:pt idx="328">
                  <c:v>-1.6163106084365879</c:v>
                </c:pt>
                <c:pt idx="329">
                  <c:v>-1.0536824191463541</c:v>
                </c:pt>
                <c:pt idx="330">
                  <c:v>-1.0678029215791931</c:v>
                </c:pt>
                <c:pt idx="331">
                  <c:v>0.95030759197357573</c:v>
                </c:pt>
                <c:pt idx="332">
                  <c:v>1.710613372581925</c:v>
                </c:pt>
                <c:pt idx="333">
                  <c:v>-0.10444921853747149</c:v>
                </c:pt>
                <c:pt idx="334">
                  <c:v>-0.1688217231900106</c:v>
                </c:pt>
                <c:pt idx="335">
                  <c:v>7.0052163113181382E-2</c:v>
                </c:pt>
                <c:pt idx="336">
                  <c:v>1.16187830260819</c:v>
                </c:pt>
                <c:pt idx="337">
                  <c:v>-0.92735313419057408</c:v>
                </c:pt>
                <c:pt idx="338">
                  <c:v>0.2383689827347851</c:v>
                </c:pt>
                <c:pt idx="339">
                  <c:v>0.97519762978242974</c:v>
                </c:pt>
                <c:pt idx="340">
                  <c:v>0.50109416993984524</c:v>
                </c:pt>
                <c:pt idx="341">
                  <c:v>0.1895816165987434</c:v>
                </c:pt>
                <c:pt idx="342">
                  <c:v>1.0010460925671409</c:v>
                </c:pt>
                <c:pt idx="343">
                  <c:v>-2.7032322929992372</c:v>
                </c:pt>
                <c:pt idx="344">
                  <c:v>0.67787531953090763</c:v>
                </c:pt>
                <c:pt idx="345">
                  <c:v>-0.65407568312742381</c:v>
                </c:pt>
                <c:pt idx="346">
                  <c:v>-1.8306328968564569</c:v>
                </c:pt>
                <c:pt idx="347">
                  <c:v>0.51120259952498071</c:v>
                </c:pt>
                <c:pt idx="348">
                  <c:v>1.3736585451629579</c:v>
                </c:pt>
                <c:pt idx="349">
                  <c:v>-0.13744851462769189</c:v>
                </c:pt>
                <c:pt idx="350">
                  <c:v>0.95287454720293885</c:v>
                </c:pt>
                <c:pt idx="351">
                  <c:v>1.612278257988645</c:v>
                </c:pt>
                <c:pt idx="352">
                  <c:v>1.3149144535840469</c:v>
                </c:pt>
                <c:pt idx="353">
                  <c:v>1.6399645293713929</c:v>
                </c:pt>
                <c:pt idx="354">
                  <c:v>0.74212749107189224</c:v>
                </c:pt>
                <c:pt idx="355">
                  <c:v>7.5433638901592798E-2</c:v>
                </c:pt>
                <c:pt idx="356">
                  <c:v>-1.601965811897168</c:v>
                </c:pt>
                <c:pt idx="357">
                  <c:v>-0.2460624881299486</c:v>
                </c:pt>
                <c:pt idx="358">
                  <c:v>-0.84324659531619173</c:v>
                </c:pt>
                <c:pt idx="359">
                  <c:v>2.1709427174978142</c:v>
                </c:pt>
                <c:pt idx="360">
                  <c:v>-0.17588581243233661</c:v>
                </c:pt>
                <c:pt idx="361">
                  <c:v>0.1232048067844857</c:v>
                </c:pt>
                <c:pt idx="362">
                  <c:v>0.55148537604046755</c:v>
                </c:pt>
                <c:pt idx="363">
                  <c:v>4.3602446372453717E-2</c:v>
                </c:pt>
                <c:pt idx="364">
                  <c:v>1.6950510404307531</c:v>
                </c:pt>
                <c:pt idx="365">
                  <c:v>-0.62264936173445196</c:v>
                </c:pt>
                <c:pt idx="366">
                  <c:v>0.19460745523724271</c:v>
                </c:pt>
                <c:pt idx="367">
                  <c:v>-0.74247058569804825</c:v>
                </c:pt>
                <c:pt idx="368">
                  <c:v>-1.320022511220706</c:v>
                </c:pt>
                <c:pt idx="369">
                  <c:v>-0.61176909090528542</c:v>
                </c:pt>
                <c:pt idx="370">
                  <c:v>-3.7036797048412021E-2</c:v>
                </c:pt>
                <c:pt idx="371">
                  <c:v>-0.42930222451726002</c:v>
                </c:pt>
                <c:pt idx="372">
                  <c:v>-0.69242097987385598</c:v>
                </c:pt>
                <c:pt idx="373">
                  <c:v>-1.4063174636718341</c:v>
                </c:pt>
                <c:pt idx="374">
                  <c:v>-8.3105572628694765E-2</c:v>
                </c:pt>
                <c:pt idx="375">
                  <c:v>-1.504720374031002</c:v>
                </c:pt>
                <c:pt idx="376">
                  <c:v>0.7600559636896026</c:v>
                </c:pt>
                <c:pt idx="377">
                  <c:v>8.2439752934503285E-2</c:v>
                </c:pt>
                <c:pt idx="378">
                  <c:v>-1.457551499464931</c:v>
                </c:pt>
                <c:pt idx="379">
                  <c:v>-0.30920907704986339</c:v>
                </c:pt>
                <c:pt idx="380">
                  <c:v>-0.75215640559058317</c:v>
                </c:pt>
                <c:pt idx="381">
                  <c:v>0.31917451041918038</c:v>
                </c:pt>
                <c:pt idx="382">
                  <c:v>1.340450446023145</c:v>
                </c:pt>
                <c:pt idx="383">
                  <c:v>-1.875172469645745</c:v>
                </c:pt>
                <c:pt idx="384">
                  <c:v>0.11502607914741721</c:v>
                </c:pt>
                <c:pt idx="385">
                  <c:v>-0.1601327955666404</c:v>
                </c:pt>
                <c:pt idx="386">
                  <c:v>0.67134007645046567</c:v>
                </c:pt>
                <c:pt idx="387">
                  <c:v>0.21319662823768909</c:v>
                </c:pt>
                <c:pt idx="388">
                  <c:v>-0.75196933173881908</c:v>
                </c:pt>
                <c:pt idx="389">
                  <c:v>-0.31905393566661822</c:v>
                </c:pt>
                <c:pt idx="390">
                  <c:v>-0.79602585680348903</c:v>
                </c:pt>
                <c:pt idx="391">
                  <c:v>1.0760071385985981</c:v>
                </c:pt>
                <c:pt idx="392">
                  <c:v>2.131164867194222E-2</c:v>
                </c:pt>
                <c:pt idx="393">
                  <c:v>1.901190685753007</c:v>
                </c:pt>
                <c:pt idx="394">
                  <c:v>-6.0660813814620768E-2</c:v>
                </c:pt>
                <c:pt idx="395">
                  <c:v>-0.70840676691046278</c:v>
                </c:pt>
                <c:pt idx="396">
                  <c:v>-1.5137143926128269</c:v>
                </c:pt>
                <c:pt idx="397">
                  <c:v>-1.8031396762559451</c:v>
                </c:pt>
                <c:pt idx="398">
                  <c:v>-1.58413594300549</c:v>
                </c:pt>
                <c:pt idx="399">
                  <c:v>0.26712665101148342</c:v>
                </c:pt>
                <c:pt idx="400">
                  <c:v>0.50872502322993385</c:v>
                </c:pt>
                <c:pt idx="401">
                  <c:v>-1.581190702032133</c:v>
                </c:pt>
                <c:pt idx="402">
                  <c:v>0.89503831407611545</c:v>
                </c:pt>
                <c:pt idx="403">
                  <c:v>-0.48306105168343949</c:v>
                </c:pt>
                <c:pt idx="404">
                  <c:v>0.14679301198554939</c:v>
                </c:pt>
                <c:pt idx="405">
                  <c:v>1.6122206282554239</c:v>
                </c:pt>
                <c:pt idx="406">
                  <c:v>0.89683931586553189</c:v>
                </c:pt>
                <c:pt idx="407">
                  <c:v>-0.26853064790583231</c:v>
                </c:pt>
                <c:pt idx="408">
                  <c:v>-0.89119222541528742</c:v>
                </c:pt>
                <c:pt idx="409">
                  <c:v>-2.1518154013293049</c:v>
                </c:pt>
                <c:pt idx="410">
                  <c:v>-0.7191533192424201</c:v>
                </c:pt>
                <c:pt idx="411">
                  <c:v>-0.21113023882769441</c:v>
                </c:pt>
                <c:pt idx="412">
                  <c:v>-0.98717952715118396</c:v>
                </c:pt>
                <c:pt idx="413">
                  <c:v>-0.13125696709230469</c:v>
                </c:pt>
                <c:pt idx="414">
                  <c:v>7.6851882958768214E-2</c:v>
                </c:pt>
                <c:pt idx="415">
                  <c:v>-0.22485598180807859</c:v>
                </c:pt>
                <c:pt idx="416">
                  <c:v>-0.65000258082345974</c:v>
                </c:pt>
                <c:pt idx="417">
                  <c:v>0.1686546719667277</c:v>
                </c:pt>
                <c:pt idx="418">
                  <c:v>0.44194064956940898</c:v>
                </c:pt>
                <c:pt idx="419">
                  <c:v>-1.090399077442846</c:v>
                </c:pt>
                <c:pt idx="420">
                  <c:v>1.4109323797462701</c:v>
                </c:pt>
                <c:pt idx="421">
                  <c:v>-9.8588132284261734E-2</c:v>
                </c:pt>
                <c:pt idx="422">
                  <c:v>1.8849622944847658E-2</c:v>
                </c:pt>
                <c:pt idx="423">
                  <c:v>0.70821442325655715</c:v>
                </c:pt>
                <c:pt idx="424">
                  <c:v>0.23321613126350171</c:v>
                </c:pt>
                <c:pt idx="425">
                  <c:v>0.9531366339132451</c:v>
                </c:pt>
                <c:pt idx="426">
                  <c:v>0.28712416520182421</c:v>
                </c:pt>
                <c:pt idx="427">
                  <c:v>-0.6124373746404379</c:v>
                </c:pt>
                <c:pt idx="428">
                  <c:v>0.36150352520610157</c:v>
                </c:pt>
                <c:pt idx="429">
                  <c:v>-1.143726207320662</c:v>
                </c:pt>
                <c:pt idx="430">
                  <c:v>0.1085597057765231</c:v>
                </c:pt>
                <c:pt idx="431">
                  <c:v>-3.3229990644460798E-2</c:v>
                </c:pt>
                <c:pt idx="432">
                  <c:v>-0.2081168572725397</c:v>
                </c:pt>
                <c:pt idx="433">
                  <c:v>-0.12853751143893069</c:v>
                </c:pt>
                <c:pt idx="434">
                  <c:v>-1.8818490454976391</c:v>
                </c:pt>
                <c:pt idx="435">
                  <c:v>-0.5487249077409615</c:v>
                </c:pt>
                <c:pt idx="436">
                  <c:v>9.2844901141114711E-2</c:v>
                </c:pt>
                <c:pt idx="437">
                  <c:v>0.1598563919974004</c:v>
                </c:pt>
                <c:pt idx="438">
                  <c:v>-1.0276751409259579</c:v>
                </c:pt>
                <c:pt idx="439">
                  <c:v>1.2657078408647009</c:v>
                </c:pt>
                <c:pt idx="440">
                  <c:v>-0.86617484821450086</c:v>
                </c:pt>
                <c:pt idx="441">
                  <c:v>0.96945720052673678</c:v>
                </c:pt>
                <c:pt idx="442">
                  <c:v>0.42719436187168491</c:v>
                </c:pt>
                <c:pt idx="443">
                  <c:v>-0.64622730984380305</c:v>
                </c:pt>
                <c:pt idx="444">
                  <c:v>1.775310892609512</c:v>
                </c:pt>
                <c:pt idx="445">
                  <c:v>-1.1936368317564801</c:v>
                </c:pt>
                <c:pt idx="446">
                  <c:v>0.91915417361000151</c:v>
                </c:pt>
                <c:pt idx="447">
                  <c:v>1.000582318042978</c:v>
                </c:pt>
                <c:pt idx="448">
                  <c:v>-0.67062020907664488</c:v>
                </c:pt>
                <c:pt idx="449">
                  <c:v>1.392465300064329</c:v>
                </c:pt>
                <c:pt idx="450">
                  <c:v>-0.25004651459895277</c:v>
                </c:pt>
                <c:pt idx="451">
                  <c:v>0.28869362927985698</c:v>
                </c:pt>
                <c:pt idx="452">
                  <c:v>0.26032183877122073</c:v>
                </c:pt>
                <c:pt idx="453">
                  <c:v>-0.1343087414705478</c:v>
                </c:pt>
                <c:pt idx="454">
                  <c:v>0.8108082731597821</c:v>
                </c:pt>
                <c:pt idx="455">
                  <c:v>0.79348872055221298</c:v>
                </c:pt>
                <c:pt idx="456">
                  <c:v>-1.748531973238181</c:v>
                </c:pt>
                <c:pt idx="457">
                  <c:v>1.304340242878153</c:v>
                </c:pt>
                <c:pt idx="458">
                  <c:v>-1.6624919880356741</c:v>
                </c:pt>
                <c:pt idx="459">
                  <c:v>1.0325462043416569</c:v>
                </c:pt>
                <c:pt idx="460">
                  <c:v>1.1267051368275831</c:v>
                </c:pt>
                <c:pt idx="461">
                  <c:v>-1.090966430215198</c:v>
                </c:pt>
                <c:pt idx="462">
                  <c:v>-0.4108142879545848</c:v>
                </c:pt>
                <c:pt idx="463">
                  <c:v>-1.105704668485936</c:v>
                </c:pt>
                <c:pt idx="464">
                  <c:v>-0.2149210302887353</c:v>
                </c:pt>
                <c:pt idx="465">
                  <c:v>-0.30803428418574119</c:v>
                </c:pt>
                <c:pt idx="466">
                  <c:v>0.77966053226933985</c:v>
                </c:pt>
                <c:pt idx="467">
                  <c:v>1.3103087461196079</c:v>
                </c:pt>
                <c:pt idx="468">
                  <c:v>1.3956838107899561</c:v>
                </c:pt>
                <c:pt idx="469">
                  <c:v>-0.56216802657830212</c:v>
                </c:pt>
                <c:pt idx="470">
                  <c:v>-0.2092218737445278</c:v>
                </c:pt>
                <c:pt idx="471">
                  <c:v>-1.68343819222095</c:v>
                </c:pt>
                <c:pt idx="472">
                  <c:v>-0.80587006649618875</c:v>
                </c:pt>
                <c:pt idx="473">
                  <c:v>0.96485163309745758</c:v>
                </c:pt>
                <c:pt idx="474">
                  <c:v>1.6155828235482319</c:v>
                </c:pt>
                <c:pt idx="475">
                  <c:v>-1.234348871879922</c:v>
                </c:pt>
                <c:pt idx="476">
                  <c:v>-0.59246425915289425</c:v>
                </c:pt>
                <c:pt idx="477">
                  <c:v>-2.6405756958927031E-2</c:v>
                </c:pt>
                <c:pt idx="478">
                  <c:v>-1.6</c:v>
                </c:pt>
                <c:pt idx="479">
                  <c:v>-0.80960351992164614</c:v>
                </c:pt>
                <c:pt idx="480">
                  <c:v>0.42406104446408971</c:v>
                </c:pt>
                <c:pt idx="481">
                  <c:v>-0.47383934707091607</c:v>
                </c:pt>
                <c:pt idx="482">
                  <c:v>-1.44522708782791E-2</c:v>
                </c:pt>
                <c:pt idx="483">
                  <c:v>0.54628424800369957</c:v>
                </c:pt>
                <c:pt idx="484">
                  <c:v>6.4222698109378156E-3</c:v>
                </c:pt>
                <c:pt idx="485">
                  <c:v>-0.43638589052656862</c:v>
                </c:pt>
                <c:pt idx="486">
                  <c:v>-0.10960980392583081</c:v>
                </c:pt>
                <c:pt idx="487">
                  <c:v>-8.8362959205335323E-2</c:v>
                </c:pt>
                <c:pt idx="488">
                  <c:v>-0.3700110298821277</c:v>
                </c:pt>
                <c:pt idx="489">
                  <c:v>-0.25879606266710242</c:v>
                </c:pt>
                <c:pt idx="490">
                  <c:v>1.5986471705047169</c:v>
                </c:pt>
                <c:pt idx="491">
                  <c:v>0.56091944794123871</c:v>
                </c:pt>
                <c:pt idx="492">
                  <c:v>-0.29548031802916042</c:v>
                </c:pt>
                <c:pt idx="493">
                  <c:v>0.69695440451073565</c:v>
                </c:pt>
                <c:pt idx="494">
                  <c:v>-0.33381948975600989</c:v>
                </c:pt>
                <c:pt idx="495">
                  <c:v>1.1731246375866411</c:v>
                </c:pt>
                <c:pt idx="496">
                  <c:v>0.36964219219809391</c:v>
                </c:pt>
                <c:pt idx="497">
                  <c:v>-0.1073021440042289</c:v>
                </c:pt>
                <c:pt idx="498">
                  <c:v>0.44771692581027761</c:v>
                </c:pt>
                <c:pt idx="499">
                  <c:v>-1.5708761520684991</c:v>
                </c:pt>
                <c:pt idx="500">
                  <c:v>-1.1267674689098051</c:v>
                </c:pt>
                <c:pt idx="501">
                  <c:v>-1.193925006399055</c:v>
                </c:pt>
                <c:pt idx="502">
                  <c:v>0.14294309476370681</c:v>
                </c:pt>
                <c:pt idx="503">
                  <c:v>1.7325149994850919</c:v>
                </c:pt>
                <c:pt idx="504">
                  <c:v>2.2313001461926318</c:v>
                </c:pt>
                <c:pt idx="505">
                  <c:v>0.63805110144075716</c:v>
                </c:pt>
                <c:pt idx="506">
                  <c:v>0.50084447494445694</c:v>
                </c:pt>
                <c:pt idx="507">
                  <c:v>-1.801057734152739</c:v>
                </c:pt>
                <c:pt idx="508">
                  <c:v>-0.54267379973402174</c:v>
                </c:pt>
                <c:pt idx="509">
                  <c:v>-0.78778375190823891</c:v>
                </c:pt>
                <c:pt idx="510">
                  <c:v>-0.62084759825111602</c:v>
                </c:pt>
                <c:pt idx="511">
                  <c:v>-0.16814381858478961</c:v>
                </c:pt>
                <c:pt idx="512">
                  <c:v>-0.47209057769712742</c:v>
                </c:pt>
                <c:pt idx="513">
                  <c:v>-1.9792998103757879</c:v>
                </c:pt>
                <c:pt idx="514">
                  <c:v>0.74791025611753381</c:v>
                </c:pt>
                <c:pt idx="515">
                  <c:v>-1.072743025739807</c:v>
                </c:pt>
                <c:pt idx="516">
                  <c:v>0.23924686411114951</c:v>
                </c:pt>
                <c:pt idx="517">
                  <c:v>2.074082669749973</c:v>
                </c:pt>
                <c:pt idx="518">
                  <c:v>-0.91938459158642338</c:v>
                </c:pt>
                <c:pt idx="519">
                  <c:v>-2.5302875227463302</c:v>
                </c:pt>
                <c:pt idx="520">
                  <c:v>-0.28600422188011082</c:v>
                </c:pt>
                <c:pt idx="521">
                  <c:v>1.1009596349985711</c:v>
                </c:pt>
                <c:pt idx="522">
                  <c:v>1.9583474542205941</c:v>
                </c:pt>
                <c:pt idx="523">
                  <c:v>-1.2295495944524171</c:v>
                </c:pt>
                <c:pt idx="524">
                  <c:v>0.49669922323652171</c:v>
                </c:pt>
                <c:pt idx="525">
                  <c:v>-0.46531045678005328</c:v>
                </c:pt>
                <c:pt idx="526">
                  <c:v>-0.1059483543041357</c:v>
                </c:pt>
                <c:pt idx="527">
                  <c:v>2.6443433470170352</c:v>
                </c:pt>
                <c:pt idx="528">
                  <c:v>-1.502970328395153</c:v>
                </c:pt>
                <c:pt idx="529">
                  <c:v>0.25373966149457339</c:v>
                </c:pt>
                <c:pt idx="530">
                  <c:v>0.46769317176543318</c:v>
                </c:pt>
                <c:pt idx="531">
                  <c:v>1.0857863249393469</c:v>
                </c:pt>
                <c:pt idx="532">
                  <c:v>9.7983153470895437E-2</c:v>
                </c:pt>
                <c:pt idx="533">
                  <c:v>0.30805053950410233</c:v>
                </c:pt>
                <c:pt idx="534">
                  <c:v>-0.39164856742179111</c:v>
                </c:pt>
                <c:pt idx="535">
                  <c:v>0.26912694124510728</c:v>
                </c:pt>
                <c:pt idx="536">
                  <c:v>-0.34319227549741049</c:v>
                </c:pt>
                <c:pt idx="537">
                  <c:v>0.62157188985605083</c:v>
                </c:pt>
                <c:pt idx="538">
                  <c:v>-0.36961033604363402</c:v>
                </c:pt>
                <c:pt idx="539">
                  <c:v>0.37710039390218653</c:v>
                </c:pt>
                <c:pt idx="540">
                  <c:v>-2.926281368497835E-2</c:v>
                </c:pt>
                <c:pt idx="541">
                  <c:v>1.1260502507721679</c:v>
                </c:pt>
                <c:pt idx="542">
                  <c:v>-5.1393723588486241E-2</c:v>
                </c:pt>
                <c:pt idx="543">
                  <c:v>-1.773032468206881</c:v>
                </c:pt>
                <c:pt idx="544">
                  <c:v>1.2619215007139919</c:v>
                </c:pt>
                <c:pt idx="545">
                  <c:v>-0.90573230086261891</c:v>
                </c:pt>
                <c:pt idx="546">
                  <c:v>-0.65376633864881983</c:v>
                </c:pt>
                <c:pt idx="547">
                  <c:v>-0.59566129404349211</c:v>
                </c:pt>
                <c:pt idx="548">
                  <c:v>1.3744380931708171</c:v>
                </c:pt>
                <c:pt idx="549">
                  <c:v>-2.1356742139786959</c:v>
                </c:pt>
                <c:pt idx="550">
                  <c:v>3.1377485336599942</c:v>
                </c:pt>
                <c:pt idx="551">
                  <c:v>1.056056809066052</c:v>
                </c:pt>
                <c:pt idx="552">
                  <c:v>0.22323891412915969</c:v>
                </c:pt>
                <c:pt idx="553">
                  <c:v>-5.4894000616286388E-2</c:v>
                </c:pt>
                <c:pt idx="554">
                  <c:v>0.28555407485765688</c:v>
                </c:pt>
                <c:pt idx="555">
                  <c:v>0.52112242837933831</c:v>
                </c:pt>
                <c:pt idx="556">
                  <c:v>0.64521558595005701</c:v>
                </c:pt>
                <c:pt idx="557">
                  <c:v>0.55560446600344848</c:v>
                </c:pt>
                <c:pt idx="558">
                  <c:v>8.9580681255248817E-2</c:v>
                </c:pt>
                <c:pt idx="559">
                  <c:v>-0.1973384203073261</c:v>
                </c:pt>
                <c:pt idx="560">
                  <c:v>-0.1512732836535117</c:v>
                </c:pt>
                <c:pt idx="561">
                  <c:v>-0.19490828035268101</c:v>
                </c:pt>
                <c:pt idx="562">
                  <c:v>1.133770096867065</c:v>
                </c:pt>
                <c:pt idx="563">
                  <c:v>0.59355672228086187</c:v>
                </c:pt>
                <c:pt idx="564">
                  <c:v>-2.9403886346642798</c:v>
                </c:pt>
                <c:pt idx="565">
                  <c:v>0.65590077652976098</c:v>
                </c:pt>
                <c:pt idx="566">
                  <c:v>0.19473619471877479</c:v>
                </c:pt>
                <c:pt idx="567">
                  <c:v>-1.870875644589742E-2</c:v>
                </c:pt>
                <c:pt idx="568">
                  <c:v>-0.38851845308888577</c:v>
                </c:pt>
                <c:pt idx="569">
                  <c:v>1.124112719986013</c:v>
                </c:pt>
                <c:pt idx="570">
                  <c:v>0.94752646212285785</c:v>
                </c:pt>
                <c:pt idx="571">
                  <c:v>-0.77287766782360912</c:v>
                </c:pt>
                <c:pt idx="572">
                  <c:v>0.40705228712453512</c:v>
                </c:pt>
                <c:pt idx="573">
                  <c:v>-0.97165673454128598</c:v>
                </c:pt>
                <c:pt idx="574">
                  <c:v>-1.379618164788931</c:v>
                </c:pt>
                <c:pt idx="575">
                  <c:v>-0.62671722458996515</c:v>
                </c:pt>
                <c:pt idx="576">
                  <c:v>0.86239347238275876</c:v>
                </c:pt>
                <c:pt idx="577">
                  <c:v>0.95312504537608667</c:v>
                </c:pt>
                <c:pt idx="578">
                  <c:v>0.51308542009729297</c:v>
                </c:pt>
                <c:pt idx="579">
                  <c:v>0.72509578684799714</c:v>
                </c:pt>
                <c:pt idx="580">
                  <c:v>0.51617828711495839</c:v>
                </c:pt>
                <c:pt idx="581">
                  <c:v>-0.64148159522295223</c:v>
                </c:pt>
                <c:pt idx="582">
                  <c:v>0.43192254467394059</c:v>
                </c:pt>
                <c:pt idx="583">
                  <c:v>0.80040952522768227</c:v>
                </c:pt>
                <c:pt idx="584">
                  <c:v>0.75429132981357427</c:v>
                </c:pt>
                <c:pt idx="585">
                  <c:v>1.1889133714746429</c:v>
                </c:pt>
                <c:pt idx="586">
                  <c:v>0.70830384720106376</c:v>
                </c:pt>
                <c:pt idx="587">
                  <c:v>0.3514482075415829</c:v>
                </c:pt>
                <c:pt idx="588">
                  <c:v>1.070150238316427</c:v>
                </c:pt>
                <c:pt idx="589">
                  <c:v>-2.6521259249060059E-2</c:v>
                </c:pt>
                <c:pt idx="590">
                  <c:v>-0.8818746512277178</c:v>
                </c:pt>
                <c:pt idx="591">
                  <c:v>-0.16306696394376391</c:v>
                </c:pt>
                <c:pt idx="592">
                  <c:v>-0.74490264480644908</c:v>
                </c:pt>
                <c:pt idx="593">
                  <c:v>-0.67517827497438154</c:v>
                </c:pt>
                <c:pt idx="594">
                  <c:v>-0.1445186707155178</c:v>
                </c:pt>
                <c:pt idx="595">
                  <c:v>-0.79241992099996128</c:v>
                </c:pt>
                <c:pt idx="596">
                  <c:v>-0.30796152963904028</c:v>
                </c:pt>
                <c:pt idx="597">
                  <c:v>-1.8936146669537861</c:v>
                </c:pt>
                <c:pt idx="598">
                  <c:v>0.2132937073729386</c:v>
                </c:pt>
                <c:pt idx="599">
                  <c:v>1.2054753622242371E-3</c:v>
                </c:pt>
                <c:pt idx="600">
                  <c:v>-0.81708863106819063</c:v>
                </c:pt>
                <c:pt idx="601">
                  <c:v>0.65924566843240506</c:v>
                </c:pt>
                <c:pt idx="602">
                  <c:v>0.93757013762655839</c:v>
                </c:pt>
                <c:pt idx="603">
                  <c:v>-1.6075598643689739</c:v>
                </c:pt>
                <c:pt idx="604">
                  <c:v>-0.76272477856621423</c:v>
                </c:pt>
                <c:pt idx="605">
                  <c:v>-0.76914234978729823</c:v>
                </c:pt>
                <c:pt idx="606">
                  <c:v>-0.93990310110886466</c:v>
                </c:pt>
                <c:pt idx="607">
                  <c:v>0.82947484193174847</c:v>
                </c:pt>
                <c:pt idx="608">
                  <c:v>-0.1938261387728035</c:v>
                </c:pt>
                <c:pt idx="609">
                  <c:v>-0.26451484131061082</c:v>
                </c:pt>
                <c:pt idx="610">
                  <c:v>-2.003862364406753</c:v>
                </c:pt>
                <c:pt idx="611">
                  <c:v>0.63541803020922638</c:v>
                </c:pt>
                <c:pt idx="612">
                  <c:v>-1.239258394853473</c:v>
                </c:pt>
                <c:pt idx="613">
                  <c:v>5.9932630266328252E-2</c:v>
                </c:pt>
                <c:pt idx="614">
                  <c:v>0.27737693795819168</c:v>
                </c:pt>
                <c:pt idx="615">
                  <c:v>1.360658595838651</c:v>
                </c:pt>
                <c:pt idx="616">
                  <c:v>-1.3088203991191121</c:v>
                </c:pt>
                <c:pt idx="617">
                  <c:v>-3.0195121558208249</c:v>
                </c:pt>
                <c:pt idx="618">
                  <c:v>0.18384954475369489</c:v>
                </c:pt>
                <c:pt idx="619">
                  <c:v>1.8005111815108541</c:v>
                </c:pt>
                <c:pt idx="620">
                  <c:v>1.2389463529394369</c:v>
                </c:pt>
                <c:pt idx="621">
                  <c:v>0.20965941527462581</c:v>
                </c:pt>
                <c:pt idx="622">
                  <c:v>-0.49163618563204742</c:v>
                </c:pt>
                <c:pt idx="623">
                  <c:v>0.80712259663731034</c:v>
                </c:pt>
                <c:pt idx="624">
                  <c:v>-0.97354619970446865</c:v>
                </c:pt>
                <c:pt idx="625">
                  <c:v>0.47635776935621932</c:v>
                </c:pt>
                <c:pt idx="626">
                  <c:v>0.50547015916662685</c:v>
                </c:pt>
                <c:pt idx="627">
                  <c:v>1.06020990749888</c:v>
                </c:pt>
                <c:pt idx="628">
                  <c:v>2.7596600389110781</c:v>
                </c:pt>
                <c:pt idx="629">
                  <c:v>0.39241596717876698</c:v>
                </c:pt>
                <c:pt idx="630">
                  <c:v>-0.50896362570749876</c:v>
                </c:pt>
                <c:pt idx="631">
                  <c:v>-2.557431219199444E-2</c:v>
                </c:pt>
                <c:pt idx="632">
                  <c:v>-1.769075904889118</c:v>
                </c:pt>
                <c:pt idx="633">
                  <c:v>-0.69471313108905819</c:v>
                </c:pt>
                <c:pt idx="634">
                  <c:v>-0.409282438113104</c:v>
                </c:pt>
                <c:pt idx="635">
                  <c:v>-0.5240883979345925</c:v>
                </c:pt>
                <c:pt idx="636">
                  <c:v>0.152354872033722</c:v>
                </c:pt>
                <c:pt idx="637">
                  <c:v>-0.82241993238220057</c:v>
                </c:pt>
                <c:pt idx="638">
                  <c:v>1.121030667324471</c:v>
                </c:pt>
                <c:pt idx="639">
                  <c:v>2.0706491819709379E-4</c:v>
                </c:pt>
                <c:pt idx="640">
                  <c:v>-9.3003211386144171E-3</c:v>
                </c:pt>
                <c:pt idx="641">
                  <c:v>-0.32789471651291779</c:v>
                </c:pt>
                <c:pt idx="642">
                  <c:v>0.15519068385897911</c:v>
                </c:pt>
                <c:pt idx="643">
                  <c:v>0.8250982646676347</c:v>
                </c:pt>
                <c:pt idx="644">
                  <c:v>-0.86713021571090032</c:v>
                </c:pt>
                <c:pt idx="645">
                  <c:v>-0.65811648907525666</c:v>
                </c:pt>
                <c:pt idx="646">
                  <c:v>-0.30372602877666471</c:v>
                </c:pt>
                <c:pt idx="647">
                  <c:v>-1.3458709234732149</c:v>
                </c:pt>
                <c:pt idx="648">
                  <c:v>-0.81925785972149778</c:v>
                </c:pt>
                <c:pt idx="649">
                  <c:v>-0.47622087354465897</c:v>
                </c:pt>
                <c:pt idx="650">
                  <c:v>0.87438918071272753</c:v>
                </c:pt>
                <c:pt idx="651">
                  <c:v>0.26256132900192503</c:v>
                </c:pt>
                <c:pt idx="652">
                  <c:v>0.19358991136754439</c:v>
                </c:pt>
                <c:pt idx="653">
                  <c:v>0.8508979621679722</c:v>
                </c:pt>
                <c:pt idx="654">
                  <c:v>-0.13737178839939659</c:v>
                </c:pt>
                <c:pt idx="655">
                  <c:v>0.39046484992888958</c:v>
                </c:pt>
                <c:pt idx="656">
                  <c:v>-0.10322175293249621</c:v>
                </c:pt>
                <c:pt idx="657">
                  <c:v>0.26536234939962838</c:v>
                </c:pt>
                <c:pt idx="658">
                  <c:v>-0.58275865761158208</c:v>
                </c:pt>
                <c:pt idx="659">
                  <c:v>-2.4388171582764291</c:v>
                </c:pt>
                <c:pt idx="660">
                  <c:v>-0.13427916218630409</c:v>
                </c:pt>
                <c:pt idx="661">
                  <c:v>1.4227481360999401</c:v>
                </c:pt>
                <c:pt idx="662">
                  <c:v>0.92621540224159238</c:v>
                </c:pt>
                <c:pt idx="663">
                  <c:v>0.9653974845911707</c:v>
                </c:pt>
                <c:pt idx="664">
                  <c:v>1.2361307218062181</c:v>
                </c:pt>
                <c:pt idx="665">
                  <c:v>8.8657590961437438E-2</c:v>
                </c:pt>
                <c:pt idx="666">
                  <c:v>0.19731570740559559</c:v>
                </c:pt>
                <c:pt idx="667">
                  <c:v>-0.61765189543435017</c:v>
                </c:pt>
                <c:pt idx="668">
                  <c:v>-0.31607285602704982</c:v>
                </c:pt>
                <c:pt idx="669">
                  <c:v>0.61577114977114156</c:v>
                </c:pt>
                <c:pt idx="670">
                  <c:v>1.203884437168816</c:v>
                </c:pt>
                <c:pt idx="671">
                  <c:v>-0.13944627568099949</c:v>
                </c:pt>
                <c:pt idx="672">
                  <c:v>-0.45018926485141159</c:v>
                </c:pt>
                <c:pt idx="673">
                  <c:v>5.279588565972928E-4</c:v>
                </c:pt>
                <c:pt idx="674">
                  <c:v>0.60120674892911485</c:v>
                </c:pt>
                <c:pt idx="675">
                  <c:v>-1.4438548161335421</c:v>
                </c:pt>
                <c:pt idx="676">
                  <c:v>-2.2961809531372381</c:v>
                </c:pt>
                <c:pt idx="677">
                  <c:v>-0.55053684949158355</c:v>
                </c:pt>
                <c:pt idx="678">
                  <c:v>-1.2207124259141591</c:v>
                </c:pt>
                <c:pt idx="679">
                  <c:v>-0.50814019764731089</c:v>
                </c:pt>
                <c:pt idx="680">
                  <c:v>-0.1477803188174715</c:v>
                </c:pt>
                <c:pt idx="681">
                  <c:v>-0.45324840902301339</c:v>
                </c:pt>
                <c:pt idx="682">
                  <c:v>1.4524675344707449</c:v>
                </c:pt>
                <c:pt idx="683">
                  <c:v>0.32674476460231999</c:v>
                </c:pt>
                <c:pt idx="684">
                  <c:v>0.30047435961082841</c:v>
                </c:pt>
                <c:pt idx="685">
                  <c:v>0.62220714404340194</c:v>
                </c:pt>
                <c:pt idx="686">
                  <c:v>-1.1388331177807689</c:v>
                </c:pt>
                <c:pt idx="687">
                  <c:v>1.0391117874202691</c:v>
                </c:pt>
                <c:pt idx="688">
                  <c:v>-7.5764286535459885E-2</c:v>
                </c:pt>
                <c:pt idx="689">
                  <c:v>0.67048061724121255</c:v>
                </c:pt>
                <c:pt idx="690">
                  <c:v>-1.071857233040155</c:v>
                </c:pt>
                <c:pt idx="691">
                  <c:v>-1.5537587660160641</c:v>
                </c:pt>
                <c:pt idx="692">
                  <c:v>0.81788965802502867</c:v>
                </c:pt>
                <c:pt idx="693">
                  <c:v>0.3764095260975166</c:v>
                </c:pt>
                <c:pt idx="694">
                  <c:v>-0.90205155435751039</c:v>
                </c:pt>
                <c:pt idx="695">
                  <c:v>-0.86966308127469438</c:v>
                </c:pt>
                <c:pt idx="696">
                  <c:v>1.125434784414769</c:v>
                </c:pt>
                <c:pt idx="697">
                  <c:v>-1.1894118928673281</c:v>
                </c:pt>
                <c:pt idx="698">
                  <c:v>1.642672953255963</c:v>
                </c:pt>
                <c:pt idx="699">
                  <c:v>-0.90062073464786874</c:v>
                </c:pt>
                <c:pt idx="700">
                  <c:v>0.63839192560838298</c:v>
                </c:pt>
                <c:pt idx="701">
                  <c:v>-0.32861847574898462</c:v>
                </c:pt>
                <c:pt idx="702">
                  <c:v>0.60318743108234307</c:v>
                </c:pt>
                <c:pt idx="703">
                  <c:v>-0.54411400211419259</c:v>
                </c:pt>
                <c:pt idx="704">
                  <c:v>-0.16279290607229421</c:v>
                </c:pt>
                <c:pt idx="705">
                  <c:v>4.0919175395721132E-2</c:v>
                </c:pt>
                <c:pt idx="706">
                  <c:v>-1.0021874557814729</c:v>
                </c:pt>
                <c:pt idx="707">
                  <c:v>0.74082434542012587</c:v>
                </c:pt>
                <c:pt idx="708">
                  <c:v>-0.51321356647158523</c:v>
                </c:pt>
                <c:pt idx="709">
                  <c:v>-0.22859991534001861</c:v>
                </c:pt>
                <c:pt idx="710">
                  <c:v>-0.99434937460851225</c:v>
                </c:pt>
                <c:pt idx="711">
                  <c:v>-2.5623336587953101</c:v>
                </c:pt>
                <c:pt idx="712">
                  <c:v>-0.19102776260016899</c:v>
                </c:pt>
                <c:pt idx="713">
                  <c:v>2.4126154216129159</c:v>
                </c:pt>
                <c:pt idx="714">
                  <c:v>0.78460428789802383</c:v>
                </c:pt>
                <c:pt idx="715">
                  <c:v>-1.926037973439464E-2</c:v>
                </c:pt>
                <c:pt idx="716">
                  <c:v>-0.26289082920826767</c:v>
                </c:pt>
                <c:pt idx="717">
                  <c:v>2.2465892812046379E-2</c:v>
                </c:pt>
                <c:pt idx="718">
                  <c:v>0.54711911517520995</c:v>
                </c:pt>
                <c:pt idx="719">
                  <c:v>-1.1808128153088451</c:v>
                </c:pt>
                <c:pt idx="720">
                  <c:v>1.1143216946688721</c:v>
                </c:pt>
                <c:pt idx="721">
                  <c:v>0.71538131544124406</c:v>
                </c:pt>
                <c:pt idx="722">
                  <c:v>0.71818572570793449</c:v>
                </c:pt>
                <c:pt idx="723">
                  <c:v>0.43847573880972729</c:v>
                </c:pt>
                <c:pt idx="724">
                  <c:v>1.9616657693989899E-2</c:v>
                </c:pt>
                <c:pt idx="725">
                  <c:v>0.6728612359668199</c:v>
                </c:pt>
                <c:pt idx="726">
                  <c:v>0.59181413374137803</c:v>
                </c:pt>
                <c:pt idx="727">
                  <c:v>-0.3540407109410238</c:v>
                </c:pt>
                <c:pt idx="728">
                  <c:v>-0.57360177289690095</c:v>
                </c:pt>
                <c:pt idx="729">
                  <c:v>0.1018562952619867</c:v>
                </c:pt>
                <c:pt idx="730">
                  <c:v>1.5490201514951869</c:v>
                </c:pt>
                <c:pt idx="731">
                  <c:v>-1.2391070756539011</c:v>
                </c:pt>
                <c:pt idx="732">
                  <c:v>-1.46752526575244</c:v>
                </c:pt>
                <c:pt idx="733">
                  <c:v>0.16476084123651669</c:v>
                </c:pt>
                <c:pt idx="734">
                  <c:v>5.0887701856018062E-2</c:v>
                </c:pt>
                <c:pt idx="735">
                  <c:v>0.17334166437040821</c:v>
                </c:pt>
                <c:pt idx="736">
                  <c:v>0.24395319790850031</c:v>
                </c:pt>
                <c:pt idx="737">
                  <c:v>-0.22320225463480509</c:v>
                </c:pt>
                <c:pt idx="738">
                  <c:v>1.4898634386020819</c:v>
                </c:pt>
                <c:pt idx="739">
                  <c:v>-1.600903978476516</c:v>
                </c:pt>
                <c:pt idx="740">
                  <c:v>-0.82849702478024601</c:v>
                </c:pt>
                <c:pt idx="741">
                  <c:v>-0.1032547601490474</c:v>
                </c:pt>
                <c:pt idx="742">
                  <c:v>-1.643188811154167</c:v>
                </c:pt>
                <c:pt idx="743">
                  <c:v>-0.1758544044320712</c:v>
                </c:pt>
                <c:pt idx="744">
                  <c:v>1.661470165728018</c:v>
                </c:pt>
                <c:pt idx="745">
                  <c:v>2.0886488295961791E-2</c:v>
                </c:pt>
                <c:pt idx="746">
                  <c:v>0.23070090571868351</c:v>
                </c:pt>
                <c:pt idx="747">
                  <c:v>-1.26016476517258</c:v>
                </c:pt>
                <c:pt idx="748">
                  <c:v>-0.61636140803947748</c:v>
                </c:pt>
                <c:pt idx="749">
                  <c:v>-0.37519638032393698</c:v>
                </c:pt>
                <c:pt idx="750">
                  <c:v>-0.31771509675623411</c:v>
                </c:pt>
                <c:pt idx="751">
                  <c:v>1.2816437950037689</c:v>
                </c:pt>
                <c:pt idx="752">
                  <c:v>0.55769106072512453</c:v>
                </c:pt>
                <c:pt idx="753">
                  <c:v>-1.111457956937032</c:v>
                </c:pt>
                <c:pt idx="754">
                  <c:v>0.24650477843200491</c:v>
                </c:pt>
                <c:pt idx="755">
                  <c:v>0.49822174849678508</c:v>
                </c:pt>
                <c:pt idx="756">
                  <c:v>1.140149038521266</c:v>
                </c:pt>
                <c:pt idx="757">
                  <c:v>1.580540686568374</c:v>
                </c:pt>
                <c:pt idx="758">
                  <c:v>-1.0150941918278691</c:v>
                </c:pt>
                <c:pt idx="759">
                  <c:v>-0.81085751121033822</c:v>
                </c:pt>
                <c:pt idx="760">
                  <c:v>-1.257577858914616</c:v>
                </c:pt>
                <c:pt idx="761">
                  <c:v>-0.23401985910698139</c:v>
                </c:pt>
                <c:pt idx="762">
                  <c:v>0.46635837444633449</c:v>
                </c:pt>
                <c:pt idx="763">
                  <c:v>0.98733451658910187</c:v>
                </c:pt>
                <c:pt idx="764">
                  <c:v>-7.5951023642522764E-2</c:v>
                </c:pt>
                <c:pt idx="765">
                  <c:v>-0.31984752325484389</c:v>
                </c:pt>
                <c:pt idx="766">
                  <c:v>0.1517579922487404</c:v>
                </c:pt>
                <c:pt idx="767">
                  <c:v>-0.83514290163002303</c:v>
                </c:pt>
                <c:pt idx="768">
                  <c:v>2.0895387216947729</c:v>
                </c:pt>
                <c:pt idx="769">
                  <c:v>-1.6076610271180589</c:v>
                </c:pt>
                <c:pt idx="770">
                  <c:v>0.18474057889572451</c:v>
                </c:pt>
                <c:pt idx="771">
                  <c:v>2.0236062192296389</c:v>
                </c:pt>
                <c:pt idx="772">
                  <c:v>6.7998445599977688E-3</c:v>
                </c:pt>
                <c:pt idx="773">
                  <c:v>-0.19003903500149449</c:v>
                </c:pt>
                <c:pt idx="774">
                  <c:v>-0.35744542281042718</c:v>
                </c:pt>
                <c:pt idx="775">
                  <c:v>-0.1803916817624078</c:v>
                </c:pt>
                <c:pt idx="776">
                  <c:v>1.3728484746765299</c:v>
                </c:pt>
                <c:pt idx="777">
                  <c:v>-2.2118619113295068</c:v>
                </c:pt>
                <c:pt idx="778">
                  <c:v>1.5334337012963259</c:v>
                </c:pt>
                <c:pt idx="779">
                  <c:v>-1.4239571524501451</c:v>
                </c:pt>
                <c:pt idx="780">
                  <c:v>-0.26665232923441479</c:v>
                </c:pt>
                <c:pt idx="781">
                  <c:v>-0.42924442029866178</c:v>
                </c:pt>
                <c:pt idx="782">
                  <c:v>0.58855326977071976</c:v>
                </c:pt>
                <c:pt idx="783">
                  <c:v>-1.598124351883748</c:v>
                </c:pt>
                <c:pt idx="784">
                  <c:v>0.46217266608194291</c:v>
                </c:pt>
                <c:pt idx="785">
                  <c:v>2.024309623286852</c:v>
                </c:pt>
                <c:pt idx="786">
                  <c:v>-1.36317400459281</c:v>
                </c:pt>
                <c:pt idx="787">
                  <c:v>0.18970616761039569</c:v>
                </c:pt>
                <c:pt idx="788">
                  <c:v>-0.66198217779660906</c:v>
                </c:pt>
                <c:pt idx="789">
                  <c:v>0.42588720619303583</c:v>
                </c:pt>
                <c:pt idx="790">
                  <c:v>1.9147777415752059E-2</c:v>
                </c:pt>
                <c:pt idx="791">
                  <c:v>-0.64148690904430961</c:v>
                </c:pt>
                <c:pt idx="792">
                  <c:v>0.48787228487107398</c:v>
                </c:pt>
                <c:pt idx="793">
                  <c:v>1.8043481097867431</c:v>
                </c:pt>
                <c:pt idx="794">
                  <c:v>-0.19090379172729871</c:v>
                </c:pt>
                <c:pt idx="795">
                  <c:v>0.7197579421481819</c:v>
                </c:pt>
                <c:pt idx="796">
                  <c:v>-1.2932729578711639</c:v>
                </c:pt>
                <c:pt idx="797">
                  <c:v>-0.95643637681800875</c:v>
                </c:pt>
                <c:pt idx="798">
                  <c:v>0.47240627788037742</c:v>
                </c:pt>
                <c:pt idx="799">
                  <c:v>1.4841160285359649</c:v>
                </c:pt>
                <c:pt idx="800">
                  <c:v>0.35561334878565998</c:v>
                </c:pt>
                <c:pt idx="801">
                  <c:v>-0.31305803052315428</c:v>
                </c:pt>
                <c:pt idx="802">
                  <c:v>-7.0859457664591721E-4</c:v>
                </c:pt>
                <c:pt idx="803">
                  <c:v>-1.2504077339697171</c:v>
                </c:pt>
                <c:pt idx="804">
                  <c:v>0.60451532635536676</c:v>
                </c:pt>
                <c:pt idx="805">
                  <c:v>0.88233306232340913</c:v>
                </c:pt>
                <c:pt idx="806">
                  <c:v>-0.45209033283308042</c:v>
                </c:pt>
                <c:pt idx="807">
                  <c:v>-0.47004214775950148</c:v>
                </c:pt>
                <c:pt idx="808">
                  <c:v>0.26587822965204849</c:v>
                </c:pt>
                <c:pt idx="809">
                  <c:v>-0.4367197360405955</c:v>
                </c:pt>
                <c:pt idx="810">
                  <c:v>-6.6132614625822456E-2</c:v>
                </c:pt>
                <c:pt idx="811">
                  <c:v>2.099721789166515</c:v>
                </c:pt>
                <c:pt idx="812">
                  <c:v>-0.2470257007459967</c:v>
                </c:pt>
                <c:pt idx="813">
                  <c:v>-0.35834015202122221</c:v>
                </c:pt>
                <c:pt idx="814">
                  <c:v>-0.64754180563515917</c:v>
                </c:pt>
                <c:pt idx="815">
                  <c:v>0.74419197149993677</c:v>
                </c:pt>
                <c:pt idx="816">
                  <c:v>-0.181224173218103</c:v>
                </c:pt>
                <c:pt idx="817">
                  <c:v>-0.64937303832142601</c:v>
                </c:pt>
                <c:pt idx="818">
                  <c:v>1.3213040322730121</c:v>
                </c:pt>
                <c:pt idx="819">
                  <c:v>1.419603004513637</c:v>
                </c:pt>
                <c:pt idx="820">
                  <c:v>-0.60042356573870515</c:v>
                </c:pt>
                <c:pt idx="821">
                  <c:v>-1.866539951360616</c:v>
                </c:pt>
                <c:pt idx="822">
                  <c:v>1.0075136898369219</c:v>
                </c:pt>
                <c:pt idx="823">
                  <c:v>-0.68462982576000397</c:v>
                </c:pt>
                <c:pt idx="824">
                  <c:v>0.79062559916276864</c:v>
                </c:pt>
                <c:pt idx="825">
                  <c:v>-1.970103817711836</c:v>
                </c:pt>
                <c:pt idx="826">
                  <c:v>0.89259733829930921</c:v>
                </c:pt>
                <c:pt idx="827">
                  <c:v>-1.211171929280781</c:v>
                </c:pt>
                <c:pt idx="828">
                  <c:v>0.7307641190665245</c:v>
                </c:pt>
                <c:pt idx="829">
                  <c:v>1.427306783643411E-2</c:v>
                </c:pt>
                <c:pt idx="830">
                  <c:v>-0.95393941939664484</c:v>
                </c:pt>
                <c:pt idx="831">
                  <c:v>-0.4070363129267805</c:v>
                </c:pt>
                <c:pt idx="832">
                  <c:v>0.6863184569567008</c:v>
                </c:pt>
                <c:pt idx="833">
                  <c:v>0.1058944531152342</c:v>
                </c:pt>
                <c:pt idx="834">
                  <c:v>0.58441298047248424</c:v>
                </c:pt>
                <c:pt idx="835">
                  <c:v>1.976440584515486</c:v>
                </c:pt>
                <c:pt idx="836">
                  <c:v>-1.5642416117110509</c:v>
                </c:pt>
                <c:pt idx="837">
                  <c:v>1.6172125749686239</c:v>
                </c:pt>
                <c:pt idx="838">
                  <c:v>0.1043559375232129</c:v>
                </c:pt>
                <c:pt idx="839">
                  <c:v>-0.89878404832312819</c:v>
                </c:pt>
                <c:pt idx="840">
                  <c:v>-1.33031362573899</c:v>
                </c:pt>
                <c:pt idx="841">
                  <c:v>-0.18912039077703349</c:v>
                </c:pt>
                <c:pt idx="842">
                  <c:v>0.92165011192445934</c:v>
                </c:pt>
                <c:pt idx="843">
                  <c:v>-0.12754912037753419</c:v>
                </c:pt>
                <c:pt idx="844">
                  <c:v>1.511154930247347</c:v>
                </c:pt>
                <c:pt idx="845">
                  <c:v>-1.4511756900515591</c:v>
                </c:pt>
                <c:pt idx="846">
                  <c:v>-1.2088947846054561E-2</c:v>
                </c:pt>
                <c:pt idx="847">
                  <c:v>-1.2523934444131191</c:v>
                </c:pt>
                <c:pt idx="848">
                  <c:v>0.36363188262496787</c:v>
                </c:pt>
                <c:pt idx="849">
                  <c:v>0.88688739009730033</c:v>
                </c:pt>
                <c:pt idx="850">
                  <c:v>-0.42076179368105332</c:v>
                </c:pt>
                <c:pt idx="851">
                  <c:v>-2.6042138566271338</c:v>
                </c:pt>
                <c:pt idx="852">
                  <c:v>0.1989481467964945</c:v>
                </c:pt>
                <c:pt idx="853">
                  <c:v>0.43673855173350951</c:v>
                </c:pt>
                <c:pt idx="854">
                  <c:v>0.40429475496169759</c:v>
                </c:pt>
                <c:pt idx="855">
                  <c:v>1.2357821918221541</c:v>
                </c:pt>
                <c:pt idx="856">
                  <c:v>-1.0710536796490491</c:v>
                </c:pt>
                <c:pt idx="857">
                  <c:v>0.68021610545044942</c:v>
                </c:pt>
                <c:pt idx="858">
                  <c:v>1.1925075124779749</c:v>
                </c:pt>
                <c:pt idx="859">
                  <c:v>-1.7785875840065171</c:v>
                </c:pt>
                <c:pt idx="860">
                  <c:v>0.31965182591897717</c:v>
                </c:pt>
                <c:pt idx="861">
                  <c:v>-0.5041798310076715</c:v>
                </c:pt>
                <c:pt idx="862">
                  <c:v>-8.152267310164589E-2</c:v>
                </c:pt>
                <c:pt idx="863">
                  <c:v>0.34767648353833641</c:v>
                </c:pt>
                <c:pt idx="864">
                  <c:v>-0.48722856411355231</c:v>
                </c:pt>
                <c:pt idx="865">
                  <c:v>-0.6757080791616118</c:v>
                </c:pt>
                <c:pt idx="866">
                  <c:v>3.4152417488024597E-2</c:v>
                </c:pt>
                <c:pt idx="867">
                  <c:v>-1.0872459388628031</c:v>
                </c:pt>
                <c:pt idx="868">
                  <c:v>-1.085825128885185</c:v>
                </c:pt>
                <c:pt idx="869">
                  <c:v>0.67937328295650334</c:v>
                </c:pt>
                <c:pt idx="870">
                  <c:v>-1.1487940351586561</c:v>
                </c:pt>
                <c:pt idx="871">
                  <c:v>0.6663125009092119</c:v>
                </c:pt>
                <c:pt idx="872">
                  <c:v>0.46259129285395117</c:v>
                </c:pt>
                <c:pt idx="873">
                  <c:v>-1.7258067287905969</c:v>
                </c:pt>
                <c:pt idx="874">
                  <c:v>-0.6775646523356551</c:v>
                </c:pt>
                <c:pt idx="875">
                  <c:v>1.194109403047372</c:v>
                </c:pt>
                <c:pt idx="876">
                  <c:v>-0.98116553113968163</c:v>
                </c:pt>
                <c:pt idx="877">
                  <c:v>-0.46440426230938758</c:v>
                </c:pt>
                <c:pt idx="878">
                  <c:v>0.46206089325189648</c:v>
                </c:pt>
                <c:pt idx="879">
                  <c:v>0.78339050928259546</c:v>
                </c:pt>
                <c:pt idx="880">
                  <c:v>-0.2515388860444957</c:v>
                </c:pt>
                <c:pt idx="881">
                  <c:v>-0.59751019469164157</c:v>
                </c:pt>
                <c:pt idx="882">
                  <c:v>1.4223698616985081</c:v>
                </c:pt>
                <c:pt idx="883">
                  <c:v>1.7388996637975791</c:v>
                </c:pt>
                <c:pt idx="884">
                  <c:v>0.97885805078179544</c:v>
                </c:pt>
                <c:pt idx="885">
                  <c:v>8.5318142565024055E-2</c:v>
                </c:pt>
                <c:pt idx="886">
                  <c:v>-0.80826572164092636</c:v>
                </c:pt>
                <c:pt idx="887">
                  <c:v>-0.83044440655656526</c:v>
                </c:pt>
                <c:pt idx="888">
                  <c:v>0.52251410526575748</c:v>
                </c:pt>
                <c:pt idx="889">
                  <c:v>0.41839822088868373</c:v>
                </c:pt>
                <c:pt idx="890">
                  <c:v>1.401598592946429</c:v>
                </c:pt>
                <c:pt idx="891">
                  <c:v>0.65045009253613917</c:v>
                </c:pt>
                <c:pt idx="892">
                  <c:v>-1.503080301759818</c:v>
                </c:pt>
                <c:pt idx="893">
                  <c:v>1.051947617722919</c:v>
                </c:pt>
                <c:pt idx="894">
                  <c:v>-0.99806062731441292</c:v>
                </c:pt>
                <c:pt idx="895">
                  <c:v>-0.38397127195235159</c:v>
                </c:pt>
                <c:pt idx="896">
                  <c:v>0.25020020625169448</c:v>
                </c:pt>
                <c:pt idx="897">
                  <c:v>1.9956674897839639</c:v>
                </c:pt>
                <c:pt idx="898">
                  <c:v>3.1099185560053608</c:v>
                </c:pt>
                <c:pt idx="899">
                  <c:v>0.60672305913618274</c:v>
                </c:pt>
                <c:pt idx="900">
                  <c:v>-0.18319661872038789</c:v>
                </c:pt>
                <c:pt idx="901">
                  <c:v>0.53450564848055027</c:v>
                </c:pt>
                <c:pt idx="902">
                  <c:v>0.88765542587383606</c:v>
                </c:pt>
                <c:pt idx="903">
                  <c:v>-0.32066762555719169</c:v>
                </c:pt>
                <c:pt idx="904">
                  <c:v>1.7952113559123219</c:v>
                </c:pt>
                <c:pt idx="905">
                  <c:v>0.2300707591914021</c:v>
                </c:pt>
                <c:pt idx="906">
                  <c:v>0.49774308909139431</c:v>
                </c:pt>
                <c:pt idx="907">
                  <c:v>0.66592425205446137</c:v>
                </c:pt>
                <c:pt idx="908">
                  <c:v>0.42158661061445568</c:v>
                </c:pt>
                <c:pt idx="909">
                  <c:v>0.83894050046961222</c:v>
                </c:pt>
                <c:pt idx="910">
                  <c:v>-0.61725318654692318</c:v>
                </c:pt>
                <c:pt idx="911">
                  <c:v>-0.55830175394603054</c:v>
                </c:pt>
                <c:pt idx="912">
                  <c:v>-1.1001542329716949</c:v>
                </c:pt>
                <c:pt idx="913">
                  <c:v>0.43950123062022639</c:v>
                </c:pt>
                <c:pt idx="914">
                  <c:v>0.77893650351211408</c:v>
                </c:pt>
                <c:pt idx="915">
                  <c:v>0.45777286615188578</c:v>
                </c:pt>
                <c:pt idx="916">
                  <c:v>1.6744924333475371</c:v>
                </c:pt>
                <c:pt idx="917">
                  <c:v>-5.5960188290465548E-3</c:v>
                </c:pt>
                <c:pt idx="918">
                  <c:v>0.66874165559251264</c:v>
                </c:pt>
                <c:pt idx="919">
                  <c:v>-1.0917008761393141</c:v>
                </c:pt>
                <c:pt idx="920">
                  <c:v>-0.38709970247440101</c:v>
                </c:pt>
                <c:pt idx="921">
                  <c:v>0.69553775756577751</c:v>
                </c:pt>
                <c:pt idx="922">
                  <c:v>0.84910211074314401</c:v>
                </c:pt>
                <c:pt idx="923">
                  <c:v>-0.29396694766418219</c:v>
                </c:pt>
                <c:pt idx="924">
                  <c:v>-7.1599251858066829E-2</c:v>
                </c:pt>
                <c:pt idx="925">
                  <c:v>-1.517873746680809</c:v>
                </c:pt>
                <c:pt idx="926">
                  <c:v>-0.35702920080660938</c:v>
                </c:pt>
                <c:pt idx="927">
                  <c:v>0.89038316351978619</c:v>
                </c:pt>
                <c:pt idx="928">
                  <c:v>0.57520501610656627</c:v>
                </c:pt>
                <c:pt idx="929">
                  <c:v>0.50066572138120968</c:v>
                </c:pt>
                <c:pt idx="930">
                  <c:v>4.9773687180960077E-2</c:v>
                </c:pt>
                <c:pt idx="931">
                  <c:v>7.0631586281764518E-3</c:v>
                </c:pt>
                <c:pt idx="932">
                  <c:v>-0.66032113947344706</c:v>
                </c:pt>
                <c:pt idx="933">
                  <c:v>0.69882842020253477</c:v>
                </c:pt>
                <c:pt idx="934">
                  <c:v>0.42097294438938981</c:v>
                </c:pt>
                <c:pt idx="935">
                  <c:v>0.49201884799279932</c:v>
                </c:pt>
                <c:pt idx="936">
                  <c:v>-0.52603484266758038</c:v>
                </c:pt>
                <c:pt idx="937">
                  <c:v>-2.1533429198712439</c:v>
                </c:pt>
                <c:pt idx="938">
                  <c:v>1.0971527117536961</c:v>
                </c:pt>
                <c:pt idx="939">
                  <c:v>-0.47883745600840422</c:v>
                </c:pt>
                <c:pt idx="940">
                  <c:v>-0.86277576404312062</c:v>
                </c:pt>
                <c:pt idx="941">
                  <c:v>0.69347891191399369</c:v>
                </c:pt>
                <c:pt idx="942">
                  <c:v>-0.3920126399191296</c:v>
                </c:pt>
                <c:pt idx="943">
                  <c:v>1.059936384046622</c:v>
                </c:pt>
                <c:pt idx="944">
                  <c:v>0.61700594957669752</c:v>
                </c:pt>
                <c:pt idx="945">
                  <c:v>0.68356932320047759</c:v>
                </c:pt>
                <c:pt idx="946">
                  <c:v>-1.3659557112005341</c:v>
                </c:pt>
                <c:pt idx="947">
                  <c:v>1.2119439853864</c:v>
                </c:pt>
                <c:pt idx="948">
                  <c:v>0.26125053123385611</c:v>
                </c:pt>
                <c:pt idx="949">
                  <c:v>-0.36927713924620309</c:v>
                </c:pt>
                <c:pt idx="950">
                  <c:v>0.14338846734225111</c:v>
                </c:pt>
                <c:pt idx="951">
                  <c:v>-1.77623523289832</c:v>
                </c:pt>
                <c:pt idx="952">
                  <c:v>0.40865281148067079</c:v>
                </c:pt>
                <c:pt idx="953">
                  <c:v>-1.029371508182072</c:v>
                </c:pt>
                <c:pt idx="954">
                  <c:v>-1.352670285843534</c:v>
                </c:pt>
                <c:pt idx="955">
                  <c:v>-1.5223591862178909</c:v>
                </c:pt>
                <c:pt idx="956">
                  <c:v>1.112688374989925</c:v>
                </c:pt>
                <c:pt idx="957">
                  <c:v>-0.62926339369278872</c:v>
                </c:pt>
                <c:pt idx="958">
                  <c:v>1.533727709916499</c:v>
                </c:pt>
                <c:pt idx="959">
                  <c:v>-0.53580146305229781</c:v>
                </c:pt>
                <c:pt idx="960">
                  <c:v>-1.707357957592947</c:v>
                </c:pt>
                <c:pt idx="961">
                  <c:v>-1.1165244399486589</c:v>
                </c:pt>
                <c:pt idx="962">
                  <c:v>1.2358116200069389</c:v>
                </c:pt>
                <c:pt idx="963">
                  <c:v>-0.15589817793666749</c:v>
                </c:pt>
                <c:pt idx="964">
                  <c:v>-0.54828729649060093</c:v>
                </c:pt>
                <c:pt idx="965">
                  <c:v>0.16001822585278769</c:v>
                </c:pt>
                <c:pt idx="966">
                  <c:v>0.50178273616754498</c:v>
                </c:pt>
                <c:pt idx="967">
                  <c:v>1.117398815902461</c:v>
                </c:pt>
                <c:pt idx="968">
                  <c:v>1.448499229892926</c:v>
                </c:pt>
                <c:pt idx="969">
                  <c:v>-0.35976864578908568</c:v>
                </c:pt>
                <c:pt idx="970">
                  <c:v>-1.326047686082038</c:v>
                </c:pt>
                <c:pt idx="971">
                  <c:v>-0.41346516112327603</c:v>
                </c:pt>
                <c:pt idx="972">
                  <c:v>0.26028050658288621</c:v>
                </c:pt>
                <c:pt idx="973">
                  <c:v>-0.96375892621061088</c:v>
                </c:pt>
                <c:pt idx="974">
                  <c:v>-0.95715091489504289</c:v>
                </c:pt>
                <c:pt idx="975">
                  <c:v>0.34378788154988538</c:v>
                </c:pt>
                <c:pt idx="976">
                  <c:v>-4.8652351570451148E-2</c:v>
                </c:pt>
                <c:pt idx="977">
                  <c:v>3.279699541158651E-2</c:v>
                </c:pt>
                <c:pt idx="978">
                  <c:v>-0.75849533470006947</c:v>
                </c:pt>
                <c:pt idx="979">
                  <c:v>-0.2304007142057673</c:v>
                </c:pt>
                <c:pt idx="980">
                  <c:v>-0.92423314426830439</c:v>
                </c:pt>
                <c:pt idx="981">
                  <c:v>0.89019841112478681</c:v>
                </c:pt>
                <c:pt idx="982">
                  <c:v>1.035249334723753</c:v>
                </c:pt>
                <c:pt idx="983">
                  <c:v>-1.8461878622380941</c:v>
                </c:pt>
                <c:pt idx="984">
                  <c:v>-0.92951086019241003</c:v>
                </c:pt>
                <c:pt idx="985">
                  <c:v>-1.4965292550900791</c:v>
                </c:pt>
                <c:pt idx="986">
                  <c:v>-0.65002393440689821</c:v>
                </c:pt>
                <c:pt idx="987">
                  <c:v>-8.3437969790360861E-2</c:v>
                </c:pt>
                <c:pt idx="988">
                  <c:v>-1.4496452196985301</c:v>
                </c:pt>
                <c:pt idx="989">
                  <c:v>-0.92185981312531318</c:v>
                </c:pt>
                <c:pt idx="990">
                  <c:v>-1.003957372081498</c:v>
                </c:pt>
                <c:pt idx="991">
                  <c:v>0.20726732939894399</c:v>
                </c:pt>
                <c:pt idx="992">
                  <c:v>6.9344337036250425E-2</c:v>
                </c:pt>
                <c:pt idx="993">
                  <c:v>-0.72173755333725331</c:v>
                </c:pt>
                <c:pt idx="994">
                  <c:v>0.17682087213939801</c:v>
                </c:pt>
                <c:pt idx="995">
                  <c:v>-0.54668008458726536</c:v>
                </c:pt>
                <c:pt idx="996">
                  <c:v>-0.27165511032605327</c:v>
                </c:pt>
                <c:pt idx="997">
                  <c:v>1.673452090298537</c:v>
                </c:pt>
                <c:pt idx="998">
                  <c:v>1.3404610517903479</c:v>
                </c:pt>
                <c:pt idx="999">
                  <c:v>-1.2995812369275981</c:v>
                </c:pt>
                <c:pt idx="1000">
                  <c:v>0.82973241787917451</c:v>
                </c:pt>
                <c:pt idx="1001">
                  <c:v>0.81139655449159209</c:v>
                </c:pt>
                <c:pt idx="1002">
                  <c:v>-1.1482632887526181</c:v>
                </c:pt>
                <c:pt idx="1003">
                  <c:v>0.81877764375486062</c:v>
                </c:pt>
                <c:pt idx="1004">
                  <c:v>1.5379319184125531</c:v>
                </c:pt>
                <c:pt idx="1005">
                  <c:v>-1.1225448062444141</c:v>
                </c:pt>
                <c:pt idx="1006">
                  <c:v>-0.91750282101426361</c:v>
                </c:pt>
                <c:pt idx="1007">
                  <c:v>1.017661466843502</c:v>
                </c:pt>
                <c:pt idx="1008">
                  <c:v>0.27149531082564798</c:v>
                </c:pt>
                <c:pt idx="1009">
                  <c:v>0.55147627523952325</c:v>
                </c:pt>
                <c:pt idx="1010">
                  <c:v>0.34058921640049677</c:v>
                </c:pt>
                <c:pt idx="1011">
                  <c:v>0.39069592092814409</c:v>
                </c:pt>
                <c:pt idx="1012">
                  <c:v>-1.326472128311083</c:v>
                </c:pt>
                <c:pt idx="1013">
                  <c:v>1.0473177066214481</c:v>
                </c:pt>
                <c:pt idx="1014">
                  <c:v>1.169589992427774</c:v>
                </c:pt>
                <c:pt idx="1015">
                  <c:v>-0.22939074406802781</c:v>
                </c:pt>
                <c:pt idx="1016">
                  <c:v>-4.347694981386243E-2</c:v>
                </c:pt>
                <c:pt idx="1017">
                  <c:v>-1.5311075025557219</c:v>
                </c:pt>
                <c:pt idx="1018">
                  <c:v>0.51425475601783488</c:v>
                </c:pt>
                <c:pt idx="1019">
                  <c:v>0.57205744171414408</c:v>
                </c:pt>
                <c:pt idx="1020">
                  <c:v>-6.2191016999310997E-2</c:v>
                </c:pt>
                <c:pt idx="1021">
                  <c:v>1.1243533598705031</c:v>
                </c:pt>
                <c:pt idx="1022">
                  <c:v>-0.33407723097994052</c:v>
                </c:pt>
                <c:pt idx="1023">
                  <c:v>0.56460592589360026</c:v>
                </c:pt>
                <c:pt idx="1024">
                  <c:v>-1.019664338692116</c:v>
                </c:pt>
                <c:pt idx="1025">
                  <c:v>-2.355215087423812E-2</c:v>
                </c:pt>
                <c:pt idx="1026">
                  <c:v>-0.17435425790283579</c:v>
                </c:pt>
                <c:pt idx="1027">
                  <c:v>0.22530792204094161</c:v>
                </c:pt>
                <c:pt idx="1028">
                  <c:v>-0.36952692883335858</c:v>
                </c:pt>
                <c:pt idx="1029">
                  <c:v>-0.1314725956716678</c:v>
                </c:pt>
                <c:pt idx="1030">
                  <c:v>0.8260471714415063</c:v>
                </c:pt>
                <c:pt idx="1031">
                  <c:v>-0.43676423723821739</c:v>
                </c:pt>
                <c:pt idx="1032">
                  <c:v>-1.6065771007386791</c:v>
                </c:pt>
                <c:pt idx="1033">
                  <c:v>1.7495839042054211</c:v>
                </c:pt>
                <c:pt idx="1034">
                  <c:v>1.381454078690487</c:v>
                </c:pt>
                <c:pt idx="1035">
                  <c:v>-1.2922626951056191</c:v>
                </c:pt>
                <c:pt idx="1036">
                  <c:v>0.68970780524519437</c:v>
                </c:pt>
                <c:pt idx="1037">
                  <c:v>-0.5029747705513431</c:v>
                </c:pt>
                <c:pt idx="1038">
                  <c:v>0.26348721533105962</c:v>
                </c:pt>
                <c:pt idx="1039">
                  <c:v>0.29422412901349371</c:v>
                </c:pt>
                <c:pt idx="1040">
                  <c:v>-0.234407800316322</c:v>
                </c:pt>
                <c:pt idx="1041">
                  <c:v>-0.78376566558639649</c:v>
                </c:pt>
                <c:pt idx="1042">
                  <c:v>-0.6905410523162594</c:v>
                </c:pt>
                <c:pt idx="1043">
                  <c:v>-0.91619191548124246</c:v>
                </c:pt>
                <c:pt idx="1044">
                  <c:v>-0.83182220823044473</c:v>
                </c:pt>
                <c:pt idx="1045">
                  <c:v>-6.7178290049355258E-2</c:v>
                </c:pt>
                <c:pt idx="1046">
                  <c:v>-0.71575998911075178</c:v>
                </c:pt>
                <c:pt idx="1047">
                  <c:v>0.68205206571261989</c:v>
                </c:pt>
                <c:pt idx="1048">
                  <c:v>1.4872461553359271</c:v>
                </c:pt>
                <c:pt idx="1049">
                  <c:v>-0.58005324137004299</c:v>
                </c:pt>
                <c:pt idx="1050">
                  <c:v>0.2394045005353771</c:v>
                </c:pt>
                <c:pt idx="1051">
                  <c:v>0.49968511030293378</c:v>
                </c:pt>
                <c:pt idx="1052">
                  <c:v>0.47200227091927438</c:v>
                </c:pt>
                <c:pt idx="1053">
                  <c:v>7.5955267916087407E-2</c:v>
                </c:pt>
                <c:pt idx="1054">
                  <c:v>0.74268241835972237</c:v>
                </c:pt>
                <c:pt idx="1055">
                  <c:v>0.48224895268065721</c:v>
                </c:pt>
                <c:pt idx="1056">
                  <c:v>-1.2376624223272981</c:v>
                </c:pt>
                <c:pt idx="1057">
                  <c:v>0.86915606438927318</c:v>
                </c:pt>
                <c:pt idx="1058">
                  <c:v>0.88729083726674207</c:v>
                </c:pt>
                <c:pt idx="1059">
                  <c:v>-0.76328610417858156</c:v>
                </c:pt>
                <c:pt idx="1060">
                  <c:v>3.7937835447602028E-2</c:v>
                </c:pt>
                <c:pt idx="1061">
                  <c:v>0.6833289928110694</c:v>
                </c:pt>
                <c:pt idx="1062">
                  <c:v>-0.2093138195793616</c:v>
                </c:pt>
                <c:pt idx="1063">
                  <c:v>1.072978047766012</c:v>
                </c:pt>
                <c:pt idx="1064">
                  <c:v>2.3638724946193612</c:v>
                </c:pt>
                <c:pt idx="1065">
                  <c:v>-0.78598603263498235</c:v>
                </c:pt>
                <c:pt idx="1066">
                  <c:v>-1.3810446031537751</c:v>
                </c:pt>
                <c:pt idx="1067">
                  <c:v>0.30381859560487567</c:v>
                </c:pt>
                <c:pt idx="1068">
                  <c:v>0.72156250512614351</c:v>
                </c:pt>
                <c:pt idx="1069">
                  <c:v>-0.23086637384476899</c:v>
                </c:pt>
                <c:pt idx="1070">
                  <c:v>1.4532606633210341</c:v>
                </c:pt>
                <c:pt idx="1071">
                  <c:v>-1.338605799723249</c:v>
                </c:pt>
                <c:pt idx="1072">
                  <c:v>0.69291862303161111</c:v>
                </c:pt>
                <c:pt idx="1073">
                  <c:v>-0.60586082075889336</c:v>
                </c:pt>
                <c:pt idx="1074">
                  <c:v>1.7193779062072969</c:v>
                </c:pt>
                <c:pt idx="1075">
                  <c:v>1.9925153531681179</c:v>
                </c:pt>
                <c:pt idx="1076">
                  <c:v>-0.76665658778334789</c:v>
                </c:pt>
                <c:pt idx="1077">
                  <c:v>-0.54955713590858013</c:v>
                </c:pt>
                <c:pt idx="1078">
                  <c:v>0.85958788697980193</c:v>
                </c:pt>
                <c:pt idx="1079">
                  <c:v>-0.38713064978951461</c:v>
                </c:pt>
                <c:pt idx="1080">
                  <c:v>-4.5411217932238221E-2</c:v>
                </c:pt>
                <c:pt idx="1081">
                  <c:v>2.5388420542410181E-2</c:v>
                </c:pt>
                <c:pt idx="1082">
                  <c:v>-1.9196731561976561</c:v>
                </c:pt>
                <c:pt idx="1083">
                  <c:v>-1.383774609423725E-2</c:v>
                </c:pt>
                <c:pt idx="1084">
                  <c:v>-0.68972777406417385</c:v>
                </c:pt>
                <c:pt idx="1085">
                  <c:v>-0.49312282239977201</c:v>
                </c:pt>
                <c:pt idx="1086">
                  <c:v>1.4436320034688139</c:v>
                </c:pt>
                <c:pt idx="1087">
                  <c:v>-1.2565068942792561</c:v>
                </c:pt>
                <c:pt idx="1088">
                  <c:v>0.81320518674797726</c:v>
                </c:pt>
                <c:pt idx="1089">
                  <c:v>-0.27896293033180852</c:v>
                </c:pt>
                <c:pt idx="1090">
                  <c:v>-0.2797601684958344</c:v>
                </c:pt>
                <c:pt idx="1091">
                  <c:v>0.79037189605171132</c:v>
                </c:pt>
                <c:pt idx="1092">
                  <c:v>0.34005129456889038</c:v>
                </c:pt>
                <c:pt idx="1093">
                  <c:v>0.57061299721953096</c:v>
                </c:pt>
                <c:pt idx="1094">
                  <c:v>0.96818466053286112</c:v>
                </c:pt>
                <c:pt idx="1095">
                  <c:v>-0.33130838318332267</c:v>
                </c:pt>
                <c:pt idx="1096">
                  <c:v>-0.61223673450775029</c:v>
                </c:pt>
                <c:pt idx="1097">
                  <c:v>-1.0851505265577981</c:v>
                </c:pt>
                <c:pt idx="1098">
                  <c:v>-0.82541052997895514</c:v>
                </c:pt>
                <c:pt idx="1099">
                  <c:v>2.9490944253087248</c:v>
                </c:pt>
                <c:pt idx="1100">
                  <c:v>1.244679580736787</c:v>
                </c:pt>
                <c:pt idx="1101">
                  <c:v>-1.3510743662080209</c:v>
                </c:pt>
                <c:pt idx="1102">
                  <c:v>-1.3224579567435699</c:v>
                </c:pt>
                <c:pt idx="1103">
                  <c:v>0.4818660617184915</c:v>
                </c:pt>
                <c:pt idx="1104">
                  <c:v>0.54726479737796696</c:v>
                </c:pt>
                <c:pt idx="1105">
                  <c:v>0.5488838353173644</c:v>
                </c:pt>
                <c:pt idx="1106">
                  <c:v>-0.25495579355369791</c:v>
                </c:pt>
                <c:pt idx="1107">
                  <c:v>-0.12545426000290019</c:v>
                </c:pt>
                <c:pt idx="1108">
                  <c:v>0.32787952415935739</c:v>
                </c:pt>
                <c:pt idx="1109">
                  <c:v>8.5893006293330409E-2</c:v>
                </c:pt>
                <c:pt idx="1110">
                  <c:v>-2.2193003727475351</c:v>
                </c:pt>
                <c:pt idx="1111">
                  <c:v>-0.22979963057519379</c:v>
                </c:pt>
                <c:pt idx="1112">
                  <c:v>-0.85140643426031359</c:v>
                </c:pt>
                <c:pt idx="1113">
                  <c:v>0.17521141890851211</c:v>
                </c:pt>
                <c:pt idx="1114">
                  <c:v>2.98525900260341</c:v>
                </c:pt>
                <c:pt idx="1115">
                  <c:v>0.36748166547430439</c:v>
                </c:pt>
                <c:pt idx="1116">
                  <c:v>-0.3135296861723979</c:v>
                </c:pt>
                <c:pt idx="1117">
                  <c:v>0.92180150197725219</c:v>
                </c:pt>
                <c:pt idx="1118">
                  <c:v>0.48268788720921268</c:v>
                </c:pt>
                <c:pt idx="1119">
                  <c:v>0.42009449045184127</c:v>
                </c:pt>
                <c:pt idx="1120">
                  <c:v>0.60685059321567103</c:v>
                </c:pt>
                <c:pt idx="1121">
                  <c:v>2.0565435648295409</c:v>
                </c:pt>
                <c:pt idx="1122">
                  <c:v>-1.1308884353259161</c:v>
                </c:pt>
                <c:pt idx="1123">
                  <c:v>0.47363207681145453</c:v>
                </c:pt>
                <c:pt idx="1124">
                  <c:v>-0.92638112998153843</c:v>
                </c:pt>
                <c:pt idx="1125">
                  <c:v>0.55551264634224828</c:v>
                </c:pt>
                <c:pt idx="1126">
                  <c:v>-0.91868651148609437</c:v>
                </c:pt>
                <c:pt idx="1127">
                  <c:v>-0.41736681360508437</c:v>
                </c:pt>
                <c:pt idx="1128">
                  <c:v>-0.29508991423790631</c:v>
                </c:pt>
                <c:pt idx="1129">
                  <c:v>0.97581671934470904</c:v>
                </c:pt>
                <c:pt idx="1130">
                  <c:v>0.91845444394241382</c:v>
                </c:pt>
                <c:pt idx="1131">
                  <c:v>-1.245717376446384</c:v>
                </c:pt>
                <c:pt idx="1132">
                  <c:v>5.4934110999848733E-2</c:v>
                </c:pt>
                <c:pt idx="1133">
                  <c:v>-0.70957985474917262</c:v>
                </c:pt>
                <c:pt idx="1134">
                  <c:v>-1.258504910675335</c:v>
                </c:pt>
                <c:pt idx="1135">
                  <c:v>-0.21701705042437039</c:v>
                </c:pt>
                <c:pt idx="1136">
                  <c:v>-0.30848278845581972</c:v>
                </c:pt>
                <c:pt idx="1137">
                  <c:v>2.426716486345522</c:v>
                </c:pt>
                <c:pt idx="1138">
                  <c:v>0.43295982536069622</c:v>
                </c:pt>
                <c:pt idx="1139">
                  <c:v>-1.3776175007542371</c:v>
                </c:pt>
                <c:pt idx="1140">
                  <c:v>-0.56477400417094226</c:v>
                </c:pt>
                <c:pt idx="1141">
                  <c:v>1.021383295429398</c:v>
                </c:pt>
                <c:pt idx="1142">
                  <c:v>2.0884427728699251</c:v>
                </c:pt>
                <c:pt idx="1143">
                  <c:v>-1.5859833122379581</c:v>
                </c:pt>
                <c:pt idx="1144">
                  <c:v>-1.879924385139045</c:v>
                </c:pt>
                <c:pt idx="1145">
                  <c:v>1.870965175371782</c:v>
                </c:pt>
                <c:pt idx="1146">
                  <c:v>0.38961417737090392</c:v>
                </c:pt>
                <c:pt idx="1147">
                  <c:v>-0.86829273187636646</c:v>
                </c:pt>
                <c:pt idx="1148">
                  <c:v>0.53462908612243532</c:v>
                </c:pt>
                <c:pt idx="1149">
                  <c:v>-2.6357477390168782</c:v>
                </c:pt>
                <c:pt idx="1150">
                  <c:v>3.3755065971609989E-3</c:v>
                </c:pt>
                <c:pt idx="1151">
                  <c:v>0.32782117284308532</c:v>
                </c:pt>
                <c:pt idx="1152">
                  <c:v>0.92427013953782977</c:v>
                </c:pt>
                <c:pt idx="1153">
                  <c:v>-1.0138959522925379</c:v>
                </c:pt>
                <c:pt idx="1154">
                  <c:v>8.5687161403359038E-2</c:v>
                </c:pt>
                <c:pt idx="1155">
                  <c:v>-0.92542462605958731</c:v>
                </c:pt>
                <c:pt idx="1156">
                  <c:v>0.25538375567431709</c:v>
                </c:pt>
                <c:pt idx="1157">
                  <c:v>-0.89534632236302414</c:v>
                </c:pt>
                <c:pt idx="1158">
                  <c:v>-0.40810083916022061</c:v>
                </c:pt>
                <c:pt idx="1159">
                  <c:v>-0.99581539479022907</c:v>
                </c:pt>
                <c:pt idx="1160">
                  <c:v>0.65113624182365704</c:v>
                </c:pt>
                <c:pt idx="1161">
                  <c:v>0.85845111665666529</c:v>
                </c:pt>
                <c:pt idx="1162">
                  <c:v>-0.23462056995741379</c:v>
                </c:pt>
                <c:pt idx="1163">
                  <c:v>3.8237994960028339E-2</c:v>
                </c:pt>
                <c:pt idx="1164">
                  <c:v>-1.4485914146335439</c:v>
                </c:pt>
                <c:pt idx="1165">
                  <c:v>-0.29967664800678712</c:v>
                </c:pt>
                <c:pt idx="1166">
                  <c:v>-5.0204617041744781E-2</c:v>
                </c:pt>
                <c:pt idx="1167">
                  <c:v>2.620793091029975</c:v>
                </c:pt>
                <c:pt idx="1168">
                  <c:v>-1.1119670257741641</c:v>
                </c:pt>
                <c:pt idx="1169">
                  <c:v>1.464177238752437</c:v>
                </c:pt>
                <c:pt idx="1170">
                  <c:v>0.99685877346580798</c:v>
                </c:pt>
                <c:pt idx="1171">
                  <c:v>0.28063640449013638</c:v>
                </c:pt>
                <c:pt idx="1172">
                  <c:v>1.7586204841951329</c:v>
                </c:pt>
                <c:pt idx="1173">
                  <c:v>0.37210547260686289</c:v>
                </c:pt>
                <c:pt idx="1174">
                  <c:v>0.38915919566792873</c:v>
                </c:pt>
                <c:pt idx="1175">
                  <c:v>-5.3120653017545337E-2</c:v>
                </c:pt>
                <c:pt idx="1176">
                  <c:v>1.223568882418627</c:v>
                </c:pt>
                <c:pt idx="1177">
                  <c:v>1.0964692338108839</c:v>
                </c:pt>
                <c:pt idx="1178">
                  <c:v>-0.62567728749621243</c:v>
                </c:pt>
                <c:pt idx="1179">
                  <c:v>-1.3192471945987669</c:v>
                </c:pt>
                <c:pt idx="1180">
                  <c:v>-0.20298063739565711</c:v>
                </c:pt>
                <c:pt idx="1181">
                  <c:v>-0.80003856439764642</c:v>
                </c:pt>
                <c:pt idx="1182">
                  <c:v>-6.3524574615355101E-2</c:v>
                </c:pt>
                <c:pt idx="1183">
                  <c:v>1.237438134684139</c:v>
                </c:pt>
                <c:pt idx="1184">
                  <c:v>-0.45730165508678999</c:v>
                </c:pt>
                <c:pt idx="1185">
                  <c:v>-4.2823381311574878E-2</c:v>
                </c:pt>
                <c:pt idx="1186">
                  <c:v>5.8022734808395232E-2</c:v>
                </c:pt>
                <c:pt idx="1187">
                  <c:v>0.84843088220528462</c:v>
                </c:pt>
                <c:pt idx="1188">
                  <c:v>-2.2468893339846052</c:v>
                </c:pt>
                <c:pt idx="1189">
                  <c:v>-0.60670029476529674</c:v>
                </c:pt>
                <c:pt idx="1190">
                  <c:v>0.21128369227947269</c:v>
                </c:pt>
                <c:pt idx="1191">
                  <c:v>1.200078956426861</c:v>
                </c:pt>
                <c:pt idx="1192">
                  <c:v>-0.49190244750620521</c:v>
                </c:pt>
                <c:pt idx="1193">
                  <c:v>-1.8765527060418741</c:v>
                </c:pt>
                <c:pt idx="1194">
                  <c:v>0.61971144596613625</c:v>
                </c:pt>
                <c:pt idx="1195">
                  <c:v>-0.63536238882562934</c:v>
                </c:pt>
                <c:pt idx="1196">
                  <c:v>-1.1896666590903611</c:v>
                </c:pt>
                <c:pt idx="1197">
                  <c:v>-0.62434538971322406</c:v>
                </c:pt>
                <c:pt idx="1198">
                  <c:v>-0.18452535765584949</c:v>
                </c:pt>
                <c:pt idx="1199">
                  <c:v>-0.60474466453821274</c:v>
                </c:pt>
                <c:pt idx="1200">
                  <c:v>-2.2055660570990692</c:v>
                </c:pt>
                <c:pt idx="1201">
                  <c:v>0.89706619688713218</c:v>
                </c:pt>
                <c:pt idx="1202">
                  <c:v>1.274875041278722</c:v>
                </c:pt>
                <c:pt idx="1203">
                  <c:v>0.65152199133950572</c:v>
                </c:pt>
                <c:pt idx="1204">
                  <c:v>-1.1376856704248171</c:v>
                </c:pt>
                <c:pt idx="1205">
                  <c:v>-0.20149153394751801</c:v>
                </c:pt>
                <c:pt idx="1206">
                  <c:v>-6.5213152294580617E-3</c:v>
                </c:pt>
                <c:pt idx="1207">
                  <c:v>0.59879438956191022</c:v>
                </c:pt>
                <c:pt idx="1208">
                  <c:v>0.66834048871808083</c:v>
                </c:pt>
                <c:pt idx="1209">
                  <c:v>-0.73417379877849576</c:v>
                </c:pt>
                <c:pt idx="1210">
                  <c:v>8.1995556413560419E-2</c:v>
                </c:pt>
                <c:pt idx="1211">
                  <c:v>0.45728040461524111</c:v>
                </c:pt>
                <c:pt idx="1212">
                  <c:v>1.455822322146767</c:v>
                </c:pt>
                <c:pt idx="1213">
                  <c:v>0.70450653982472311</c:v>
                </c:pt>
                <c:pt idx="1214">
                  <c:v>0.78905668737551893</c:v>
                </c:pt>
                <c:pt idx="1215">
                  <c:v>8.3826627929360936E-2</c:v>
                </c:pt>
                <c:pt idx="1216">
                  <c:v>1.410459145203504</c:v>
                </c:pt>
                <c:pt idx="1217">
                  <c:v>0.40976279595949738</c:v>
                </c:pt>
                <c:pt idx="1218">
                  <c:v>-0.86108791017357045</c:v>
                </c:pt>
                <c:pt idx="1219">
                  <c:v>1.4033699701251909</c:v>
                </c:pt>
                <c:pt idx="1220">
                  <c:v>0.69790327253902762</c:v>
                </c:pt>
                <c:pt idx="1221">
                  <c:v>-0.44304402112848229</c:v>
                </c:pt>
                <c:pt idx="1222">
                  <c:v>-0.47949296739924341</c:v>
                </c:pt>
                <c:pt idx="1223">
                  <c:v>0.29657554514076179</c:v>
                </c:pt>
                <c:pt idx="1224">
                  <c:v>0.46318479526758471</c:v>
                </c:pt>
                <c:pt idx="1225">
                  <c:v>0.19729226563120639</c:v>
                </c:pt>
                <c:pt idx="1226">
                  <c:v>0.31130867344288488</c:v>
                </c:pt>
                <c:pt idx="1227">
                  <c:v>1.699957374576381</c:v>
                </c:pt>
                <c:pt idx="1228">
                  <c:v>1.0715431522348859</c:v>
                </c:pt>
                <c:pt idx="1229">
                  <c:v>0.1906355912650243</c:v>
                </c:pt>
                <c:pt idx="1230">
                  <c:v>0.94131058076748331</c:v>
                </c:pt>
                <c:pt idx="1231">
                  <c:v>-1.03252390352754</c:v>
                </c:pt>
                <c:pt idx="1232">
                  <c:v>0.39792704994680889</c:v>
                </c:pt>
                <c:pt idx="1233">
                  <c:v>1.8093063497331101</c:v>
                </c:pt>
                <c:pt idx="1234">
                  <c:v>-0.21804589539237379</c:v>
                </c:pt>
                <c:pt idx="1235">
                  <c:v>-0.84763392861908482</c:v>
                </c:pt>
                <c:pt idx="1236">
                  <c:v>-0.65208888859306069</c:v>
                </c:pt>
                <c:pt idx="1237">
                  <c:v>-1.0896330373423879</c:v>
                </c:pt>
                <c:pt idx="1238">
                  <c:v>-0.78476190812770341</c:v>
                </c:pt>
                <c:pt idx="1239">
                  <c:v>-0.37050809859002898</c:v>
                </c:pt>
                <c:pt idx="1240">
                  <c:v>-1.405567019178642</c:v>
                </c:pt>
                <c:pt idx="1241">
                  <c:v>1.5618333949603051E-2</c:v>
                </c:pt>
                <c:pt idx="1242">
                  <c:v>0.90227717378664718</c:v>
                </c:pt>
                <c:pt idx="1243">
                  <c:v>-0.90775618014692039</c:v>
                </c:pt>
                <c:pt idx="1244">
                  <c:v>1.519283923641769</c:v>
                </c:pt>
                <c:pt idx="1245">
                  <c:v>0.51079208852759472</c:v>
                </c:pt>
                <c:pt idx="1246">
                  <c:v>1.0305805856240571</c:v>
                </c:pt>
                <c:pt idx="1247">
                  <c:v>-0.65783455385213707</c:v>
                </c:pt>
                <c:pt idx="1248">
                  <c:v>0.85452522706661571</c:v>
                </c:pt>
                <c:pt idx="1249">
                  <c:v>-1.091933900395313</c:v>
                </c:pt>
                <c:pt idx="1250">
                  <c:v>0.89024750083650872</c:v>
                </c:pt>
                <c:pt idx="1251">
                  <c:v>0.17183933979353119</c:v>
                </c:pt>
                <c:pt idx="1252">
                  <c:v>0.55325121998478366</c:v>
                </c:pt>
                <c:pt idx="1253">
                  <c:v>-1.1755946056248521</c:v>
                </c:pt>
                <c:pt idx="1254">
                  <c:v>-0.89506984227660469</c:v>
                </c:pt>
                <c:pt idx="1255">
                  <c:v>0.59722821825338479</c:v>
                </c:pt>
                <c:pt idx="1256">
                  <c:v>-0.94834800422420074</c:v>
                </c:pt>
                <c:pt idx="1257">
                  <c:v>0.46320629209912312</c:v>
                </c:pt>
                <c:pt idx="1258">
                  <c:v>-1.367137806460246</c:v>
                </c:pt>
                <c:pt idx="1259">
                  <c:v>0.84817421266666815</c:v>
                </c:pt>
                <c:pt idx="1260">
                  <c:v>-1.2325233147685091</c:v>
                </c:pt>
                <c:pt idx="1261">
                  <c:v>0.55229993767952323</c:v>
                </c:pt>
                <c:pt idx="1262">
                  <c:v>0.62563093364600086</c:v>
                </c:pt>
                <c:pt idx="1263">
                  <c:v>-0.69677181842957492</c:v>
                </c:pt>
                <c:pt idx="1264">
                  <c:v>0.58202656708472689</c:v>
                </c:pt>
                <c:pt idx="1265">
                  <c:v>0.26044226333355602</c:v>
                </c:pt>
                <c:pt idx="1266">
                  <c:v>-0.53884185619273828</c:v>
                </c:pt>
                <c:pt idx="1267">
                  <c:v>-1.0085546840762081</c:v>
                </c:pt>
                <c:pt idx="1268">
                  <c:v>-1.9626256916725791</c:v>
                </c:pt>
                <c:pt idx="1269">
                  <c:v>0.34965004729969368</c:v>
                </c:pt>
                <c:pt idx="1270">
                  <c:v>-1.5648027713620549</c:v>
                </c:pt>
                <c:pt idx="1271">
                  <c:v>9.5344199441308203E-2</c:v>
                </c:pt>
                <c:pt idx="1272">
                  <c:v>-0.26344821608224911</c:v>
                </c:pt>
                <c:pt idx="1273">
                  <c:v>0.67914277543819546</c:v>
                </c:pt>
                <c:pt idx="1274">
                  <c:v>-0.3020454994898642</c:v>
                </c:pt>
                <c:pt idx="1275">
                  <c:v>-0.32944778634709138</c:v>
                </c:pt>
                <c:pt idx="1276">
                  <c:v>0.73187070428829559</c:v>
                </c:pt>
                <c:pt idx="1277">
                  <c:v>0.33505802908411753</c:v>
                </c:pt>
                <c:pt idx="1278">
                  <c:v>0.31615595718277828</c:v>
                </c:pt>
                <c:pt idx="1279">
                  <c:v>0.46926758980852618</c:v>
                </c:pt>
                <c:pt idx="1280">
                  <c:v>-1.535572123207106</c:v>
                </c:pt>
                <c:pt idx="1281">
                  <c:v>0.75678867998698196</c:v>
                </c:pt>
                <c:pt idx="1282">
                  <c:v>0.61246879401360232</c:v>
                </c:pt>
                <c:pt idx="1283">
                  <c:v>-1.016683128576497</c:v>
                </c:pt>
                <c:pt idx="1284">
                  <c:v>-0.2440804736742013</c:v>
                </c:pt>
                <c:pt idx="1285">
                  <c:v>-3.9307287627631193E-2</c:v>
                </c:pt>
                <c:pt idx="1286">
                  <c:v>-0.13449678440173271</c:v>
                </c:pt>
                <c:pt idx="1287">
                  <c:v>0.33385996656853473</c:v>
                </c:pt>
                <c:pt idx="1288">
                  <c:v>1.431366781831183</c:v>
                </c:pt>
                <c:pt idx="1289">
                  <c:v>1.0817667276728291</c:v>
                </c:pt>
                <c:pt idx="1290">
                  <c:v>-1.312219193431406</c:v>
                </c:pt>
                <c:pt idx="1291">
                  <c:v>0.6220699903060487</c:v>
                </c:pt>
                <c:pt idx="1292">
                  <c:v>1.3289333195354101</c:v>
                </c:pt>
                <c:pt idx="1293">
                  <c:v>0.38680852068920257</c:v>
                </c:pt>
                <c:pt idx="1294">
                  <c:v>1.0909804251859669</c:v>
                </c:pt>
                <c:pt idx="1295">
                  <c:v>2.0122704457007652</c:v>
                </c:pt>
                <c:pt idx="1296">
                  <c:v>1.0237095461069809</c:v>
                </c:pt>
                <c:pt idx="1297">
                  <c:v>0.24930859564172889</c:v>
                </c:pt>
                <c:pt idx="1298">
                  <c:v>1.045088474084753</c:v>
                </c:pt>
                <c:pt idx="1299">
                  <c:v>0.14488783309689121</c:v>
                </c:pt>
                <c:pt idx="1300">
                  <c:v>2.3903043284955471E-2</c:v>
                </c:pt>
                <c:pt idx="1301">
                  <c:v>-0.35141423571373248</c:v>
                </c:pt>
                <c:pt idx="1302">
                  <c:v>1.563413358832108</c:v>
                </c:pt>
                <c:pt idx="1303">
                  <c:v>-0.81842866594200137</c:v>
                </c:pt>
                <c:pt idx="1304">
                  <c:v>1.532367724678116</c:v>
                </c:pt>
                <c:pt idx="1305">
                  <c:v>0.49986412374037142</c:v>
                </c:pt>
                <c:pt idx="1306">
                  <c:v>-1.399306174801942</c:v>
                </c:pt>
                <c:pt idx="1307">
                  <c:v>0.36764929299142157</c:v>
                </c:pt>
                <c:pt idx="1308">
                  <c:v>-2.100026507651624</c:v>
                </c:pt>
                <c:pt idx="1309">
                  <c:v>0.62550801683103574</c:v>
                </c:pt>
                <c:pt idx="1310">
                  <c:v>0.88523148298899101</c:v>
                </c:pt>
                <c:pt idx="1311">
                  <c:v>-0.59235595565205357</c:v>
                </c:pt>
                <c:pt idx="1312">
                  <c:v>0.12354769595558231</c:v>
                </c:pt>
                <c:pt idx="1313">
                  <c:v>1.9541574337502861</c:v>
                </c:pt>
                <c:pt idx="1314">
                  <c:v>-0.50574670426193669</c:v>
                </c:pt>
                <c:pt idx="1315">
                  <c:v>-1.0589075870566</c:v>
                </c:pt>
                <c:pt idx="1316">
                  <c:v>1.481663402462599</c:v>
                </c:pt>
                <c:pt idx="1317">
                  <c:v>1.962587190530795</c:v>
                </c:pt>
                <c:pt idx="1318">
                  <c:v>3.695671847847326E-3</c:v>
                </c:pt>
                <c:pt idx="1319">
                  <c:v>1.011463035408356</c:v>
                </c:pt>
                <c:pt idx="1320">
                  <c:v>1.3414759155308811</c:v>
                </c:pt>
                <c:pt idx="1321">
                  <c:v>-0.74248423253838403</c:v>
                </c:pt>
                <c:pt idx="1322">
                  <c:v>-0.48530583536786831</c:v>
                </c:pt>
                <c:pt idx="1323">
                  <c:v>1.230874513154735</c:v>
                </c:pt>
                <c:pt idx="1324">
                  <c:v>1.685014278708509</c:v>
                </c:pt>
                <c:pt idx="1325">
                  <c:v>0.56288086017435479</c:v>
                </c:pt>
                <c:pt idx="1326">
                  <c:v>-0.87981435350205428</c:v>
                </c:pt>
                <c:pt idx="1327">
                  <c:v>1.987061111699441</c:v>
                </c:pt>
                <c:pt idx="1328">
                  <c:v>-0.53097089781196449</c:v>
                </c:pt>
                <c:pt idx="1329">
                  <c:v>-0.33513778117145182</c:v>
                </c:pt>
                <c:pt idx="1330">
                  <c:v>0.34233783448962152</c:v>
                </c:pt>
                <c:pt idx="1331">
                  <c:v>1.5541604207147739</c:v>
                </c:pt>
                <c:pt idx="1332">
                  <c:v>0.85397597655222368</c:v>
                </c:pt>
                <c:pt idx="1333">
                  <c:v>0.41486550036191039</c:v>
                </c:pt>
                <c:pt idx="1334">
                  <c:v>0.46328853011810622</c:v>
                </c:pt>
                <c:pt idx="1335">
                  <c:v>4.3514668643466078E-2</c:v>
                </c:pt>
                <c:pt idx="1336">
                  <c:v>0.5581395145185063</c:v>
                </c:pt>
                <c:pt idx="1337">
                  <c:v>-2.529560077694303</c:v>
                </c:pt>
                <c:pt idx="1338">
                  <c:v>-0.29660745906979841</c:v>
                </c:pt>
                <c:pt idx="1339">
                  <c:v>0.241321934916781</c:v>
                </c:pt>
                <c:pt idx="1340">
                  <c:v>-1.1510140836195071</c:v>
                </c:pt>
                <c:pt idx="1341">
                  <c:v>0.38632331781155999</c:v>
                </c:pt>
                <c:pt idx="1342">
                  <c:v>-0.2044712209861215</c:v>
                </c:pt>
                <c:pt idx="1343">
                  <c:v>1.75547569831549</c:v>
                </c:pt>
                <c:pt idx="1344">
                  <c:v>1.5730197252148559</c:v>
                </c:pt>
                <c:pt idx="1345">
                  <c:v>-0.46580556911816279</c:v>
                </c:pt>
                <c:pt idx="1346">
                  <c:v>-0.15083771156669529</c:v>
                </c:pt>
                <c:pt idx="1347">
                  <c:v>-7.3947565608392593E-2</c:v>
                </c:pt>
                <c:pt idx="1348">
                  <c:v>-0.45165947615962271</c:v>
                </c:pt>
                <c:pt idx="1349">
                  <c:v>0.19502498402812671</c:v>
                </c:pt>
                <c:pt idx="1350">
                  <c:v>-0.7582820688875902</c:v>
                </c:pt>
                <c:pt idx="1351">
                  <c:v>-1.1306153349375261</c:v>
                </c:pt>
                <c:pt idx="1352">
                  <c:v>0.62271122390026856</c:v>
                </c:pt>
                <c:pt idx="1353">
                  <c:v>0.62952958422181082</c:v>
                </c:pt>
                <c:pt idx="1354">
                  <c:v>-0.80431575965999236</c:v>
                </c:pt>
                <c:pt idx="1355">
                  <c:v>0.8953554307625996</c:v>
                </c:pt>
                <c:pt idx="1356">
                  <c:v>-0.63157772916533139</c:v>
                </c:pt>
                <c:pt idx="1357">
                  <c:v>0.25316523803798119</c:v>
                </c:pt>
                <c:pt idx="1358">
                  <c:v>0.82034401261245604</c:v>
                </c:pt>
                <c:pt idx="1359">
                  <c:v>-3.3612564703713009E-2</c:v>
                </c:pt>
                <c:pt idx="1360">
                  <c:v>0.45474091214113438</c:v>
                </c:pt>
                <c:pt idx="1361">
                  <c:v>-0.51642964388757173</c:v>
                </c:pt>
                <c:pt idx="1362">
                  <c:v>-0.1964665834280972</c:v>
                </c:pt>
                <c:pt idx="1363">
                  <c:v>-0.20585943088034039</c:v>
                </c:pt>
                <c:pt idx="1364">
                  <c:v>-0.74657834654023891</c:v>
                </c:pt>
                <c:pt idx="1365">
                  <c:v>-0.17677416311578209</c:v>
                </c:pt>
                <c:pt idx="1366">
                  <c:v>-1.5486182988637469</c:v>
                </c:pt>
                <c:pt idx="1367">
                  <c:v>-0.49115374714210469</c:v>
                </c:pt>
                <c:pt idx="1368">
                  <c:v>-0.28487549336967077</c:v>
                </c:pt>
                <c:pt idx="1369">
                  <c:v>-0.25617975249538011</c:v>
                </c:pt>
                <c:pt idx="1370">
                  <c:v>-0.24149744587077879</c:v>
                </c:pt>
                <c:pt idx="1371">
                  <c:v>-6.1764199860128932E-2</c:v>
                </c:pt>
                <c:pt idx="1372">
                  <c:v>0.47944151808606389</c:v>
                </c:pt>
                <c:pt idx="1373">
                  <c:v>0.87451707413252255</c:v>
                </c:pt>
                <c:pt idx="1374">
                  <c:v>-0.6497652268482671</c:v>
                </c:pt>
                <c:pt idx="1375">
                  <c:v>-1.203200855389144</c:v>
                </c:pt>
                <c:pt idx="1376">
                  <c:v>-1.042044412243103</c:v>
                </c:pt>
                <c:pt idx="1377">
                  <c:v>-0.48720292119492709</c:v>
                </c:pt>
                <c:pt idx="1378">
                  <c:v>-0.35192131781650909</c:v>
                </c:pt>
                <c:pt idx="1379">
                  <c:v>-0.76999606619745731</c:v>
                </c:pt>
                <c:pt idx="1380">
                  <c:v>-1.296116664249894</c:v>
                </c:pt>
                <c:pt idx="1381">
                  <c:v>-0.4561208274741882</c:v>
                </c:pt>
                <c:pt idx="1382">
                  <c:v>0.1814266201139714</c:v>
                </c:pt>
                <c:pt idx="1383">
                  <c:v>0.59502946583556471</c:v>
                </c:pt>
                <c:pt idx="1384">
                  <c:v>-0.55742305310832119</c:v>
                </c:pt>
                <c:pt idx="1385">
                  <c:v>-0.41299782214343411</c:v>
                </c:pt>
                <c:pt idx="1386">
                  <c:v>-0.92669830884731075</c:v>
                </c:pt>
                <c:pt idx="1387">
                  <c:v>-3.1439170374776421E-2</c:v>
                </c:pt>
                <c:pt idx="1388">
                  <c:v>-0.8484286341908146</c:v>
                </c:pt>
                <c:pt idx="1389">
                  <c:v>0.5731278132412001</c:v>
                </c:pt>
                <c:pt idx="1390">
                  <c:v>-1.785866491934111</c:v>
                </c:pt>
                <c:pt idx="1391">
                  <c:v>-0.35962967245246241</c:v>
                </c:pt>
                <c:pt idx="1392">
                  <c:v>0.3011073391917421</c:v>
                </c:pt>
                <c:pt idx="1393">
                  <c:v>0.18383451632250439</c:v>
                </c:pt>
                <c:pt idx="1394">
                  <c:v>2.693033663980497</c:v>
                </c:pt>
                <c:pt idx="1395">
                  <c:v>0.34980002456790749</c:v>
                </c:pt>
                <c:pt idx="1396">
                  <c:v>-1.00405459684201</c:v>
                </c:pt>
                <c:pt idx="1397">
                  <c:v>-9.5464247089073029E-2</c:v>
                </c:pt>
                <c:pt idx="1398">
                  <c:v>-1.776246333466452</c:v>
                </c:pt>
                <c:pt idx="1399">
                  <c:v>-8.0599749296760878E-2</c:v>
                </c:pt>
                <c:pt idx="1400">
                  <c:v>-0.83305605700075869</c:v>
                </c:pt>
                <c:pt idx="1401">
                  <c:v>0.91539027556016173</c:v>
                </c:pt>
                <c:pt idx="1402">
                  <c:v>-0.54954027459553489</c:v>
                </c:pt>
                <c:pt idx="1403">
                  <c:v>-0.1167659157952466</c:v>
                </c:pt>
                <c:pt idx="1404">
                  <c:v>-0.63555784140440341</c:v>
                </c:pt>
                <c:pt idx="1405">
                  <c:v>1.7388513518533311</c:v>
                </c:pt>
                <c:pt idx="1406">
                  <c:v>-0.32124276611791169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EB-7140-BDDF-C34251765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738880"/>
        <c:axId val="2137741120"/>
      </c:scatterChart>
      <c:valAx>
        <c:axId val="2137738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37741120"/>
        <c:crosses val="autoZero"/>
        <c:crossBetween val="midCat"/>
      </c:valAx>
      <c:valAx>
        <c:axId val="21377411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37738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ISPM</a:t>
            </a:r>
            <a:r>
              <a:rPr lang="en-US" baseline="0"/>
              <a:t> Score distribution</a:t>
            </a:r>
            <a:endParaRPr lang="en-US"/>
          </a:p>
        </c:rich>
      </c:tx>
      <c:layout>
        <c:manualLayout>
          <c:xMode val="edge"/>
          <c:yMode val="edge"/>
          <c:x val="0.1009790026246719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483814523184598E-2"/>
          <c:y val="3.2824074074074075E-2"/>
          <c:w val="0.88396062992125979"/>
          <c:h val="0.87461395450568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'ISPM Summary'!$D$27</c:f>
              <c:strCache>
                <c:ptCount val="1"/>
                <c:pt idx="0">
                  <c:v>Rest of OPWDD HCBS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'ISPM Summary'!$C$28:$C$33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'ISPM Summary'!$D$28:$D$33</c:f>
              <c:numCache>
                <c:formatCode>0.0%</c:formatCode>
                <c:ptCount val="6"/>
                <c:pt idx="0">
                  <c:v>0.23999756594760702</c:v>
                </c:pt>
                <c:pt idx="1">
                  <c:v>7.3173700063893874E-3</c:v>
                </c:pt>
                <c:pt idx="2">
                  <c:v>0.45204916785833815</c:v>
                </c:pt>
                <c:pt idx="3">
                  <c:v>0.12352815894362126</c:v>
                </c:pt>
                <c:pt idx="4">
                  <c:v>0.10927373961724526</c:v>
                </c:pt>
                <c:pt idx="5">
                  <c:v>4.8848388961572398E-2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99-4F4B-B3BE-0821D0CE774D}"/>
            </c:ext>
          </c:extLst>
        </c:ser>
        <c:ser>
          <c:idx val="2"/>
          <c:order val="1"/>
          <c:tx>
            <c:strRef>
              <c:f>'ISPM Summary'!$E$27</c:f>
              <c:strCache>
                <c:ptCount val="1"/>
                <c:pt idx="0">
                  <c:v>SD w/FBA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'ISPM Summary'!$C$28:$C$33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'ISPM Summary'!$E$28:$E$33</c:f>
              <c:numCache>
                <c:formatCode>0.0%</c:formatCode>
                <c:ptCount val="6"/>
                <c:pt idx="0">
                  <c:v>0.18</c:v>
                </c:pt>
                <c:pt idx="1">
                  <c:v>9.341134233096203E-3</c:v>
                </c:pt>
                <c:pt idx="2">
                  <c:v>0.41210690778538661</c:v>
                </c:pt>
                <c:pt idx="3">
                  <c:v>0.24925204441194068</c:v>
                </c:pt>
                <c:pt idx="4">
                  <c:v>6.5886576690379631E-2</c:v>
                </c:pt>
                <c:pt idx="5">
                  <c:v>7.9250049863705874E-2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99-4F4B-B3BE-0821D0CE7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6592112"/>
        <c:axId val="586593824"/>
      </c:barChart>
      <c:catAx>
        <c:axId val="58659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593824"/>
        <c:crosses val="autoZero"/>
        <c:auto val="1"/>
        <c:lblAlgn val="ctr"/>
        <c:lblOffset val="100"/>
        <c:noMultiLvlLbl val="0"/>
      </c:catAx>
      <c:valAx>
        <c:axId val="5865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59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260279965004376E-2"/>
          <c:y val="0.13483741615631378"/>
          <c:w val="0.36081277340332452"/>
          <c:h val="0.13831073199183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Self-Direction</a:t>
            </a:r>
            <a:r>
              <a:rPr lang="en-US" sz="1800" baseline="0"/>
              <a:t> </a:t>
            </a:r>
          </a:p>
          <a:p>
            <a:pPr>
              <a:defRPr sz="1800"/>
            </a:pPr>
            <a:r>
              <a:rPr lang="en-US" sz="1800" baseline="0"/>
              <a:t>Cost Categories for FY2023</a:t>
            </a:r>
            <a:endParaRPr lang="en-US" sz="1800"/>
          </a:p>
        </c:rich>
      </c:tx>
      <c:layout>
        <c:manualLayout>
          <c:xMode val="edge"/>
          <c:yMode val="edge"/>
          <c:x val="0.43543622295068657"/>
          <c:y val="2.4241205723215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7E-DC40-9DF9-FDEDDFD20D28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7E-DC40-9DF9-FDEDDFD20D28}"/>
              </c:ext>
            </c:extLst>
          </c:dPt>
          <c:dPt>
            <c:idx val="2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7E-DC40-9DF9-FDEDDFD20D28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7E-DC40-9DF9-FDEDDFD20D28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7E-DC40-9DF9-FDEDDFD20D28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17E-DC40-9DF9-FDEDDFD20D28}"/>
              </c:ext>
            </c:extLst>
          </c:dPt>
          <c:dPt>
            <c:idx val="6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7E-DC40-9DF9-FDEDDFD20D28}"/>
              </c:ext>
            </c:extLst>
          </c:dPt>
          <c:dPt>
            <c:idx val="7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7E-DC40-9DF9-FDEDDFD20D28}"/>
              </c:ext>
            </c:extLst>
          </c:dPt>
          <c:dPt>
            <c:idx val="8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17E-DC40-9DF9-FDEDDFD20D28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17E-DC40-9DF9-FDEDDFD20D28}"/>
              </c:ext>
            </c:extLst>
          </c:dPt>
          <c:dPt>
            <c:idx val="1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117E-DC40-9DF9-FDEDDFD20D28}"/>
              </c:ext>
            </c:extLst>
          </c:dPt>
          <c:dLbls>
            <c:dLbl>
              <c:idx val="0"/>
              <c:layout>
                <c:manualLayout>
                  <c:x val="0.29085399324555333"/>
                  <c:y val="2.7998433547283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7E-DC40-9DF9-FDEDDFD20D28}"/>
                </c:ext>
              </c:extLst>
            </c:dLbl>
            <c:dLbl>
              <c:idx val="1"/>
              <c:layout>
                <c:manualLayout>
                  <c:x val="0.14788789895184357"/>
                  <c:y val="3.8727878289185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7E-DC40-9DF9-FDEDDFD20D28}"/>
                </c:ext>
              </c:extLst>
            </c:dLbl>
            <c:dLbl>
              <c:idx val="2"/>
              <c:layout>
                <c:manualLayout>
                  <c:x val="4.6561690335893045E-2"/>
                  <c:y val="-0.15258979156630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7E-DC40-9DF9-FDEDDFD20D2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117E-DC40-9DF9-FDEDDFD20D28}"/>
                </c:ext>
              </c:extLst>
            </c:dLbl>
            <c:dLbl>
              <c:idx val="4"/>
              <c:layout>
                <c:manualLayout>
                  <c:x val="-4.5766168140962196E-2"/>
                  <c:y val="6.330385525337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7E-DC40-9DF9-FDEDDFD20D28}"/>
                </c:ext>
              </c:extLst>
            </c:dLbl>
            <c:dLbl>
              <c:idx val="5"/>
              <c:layout>
                <c:manualLayout>
                  <c:x val="-4.1312139675815148E-3"/>
                  <c:y val="-2.69786804640059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7E-DC40-9DF9-FDEDDFD20D28}"/>
                </c:ext>
              </c:extLst>
            </c:dLbl>
            <c:dLbl>
              <c:idx val="6"/>
              <c:layout>
                <c:manualLayout>
                  <c:x val="-6.664960603314439E-2"/>
                  <c:y val="-3.3609570115673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7E-DC40-9DF9-FDEDDFD20D28}"/>
                </c:ext>
              </c:extLst>
            </c:dLbl>
            <c:dLbl>
              <c:idx val="7"/>
              <c:layout>
                <c:manualLayout>
                  <c:x val="-6.1204074984547857E-2"/>
                  <c:y val="1.187978143467219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7E-DC40-9DF9-FDEDDFD20D28}"/>
                </c:ext>
              </c:extLst>
            </c:dLbl>
            <c:dLbl>
              <c:idx val="8"/>
              <c:layout>
                <c:manualLayout>
                  <c:x val="-4.7754834658071413E-2"/>
                  <c:y val="-4.015005369967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7E-DC40-9DF9-FDEDDFD20D28}"/>
                </c:ext>
              </c:extLst>
            </c:dLbl>
            <c:dLbl>
              <c:idx val="9"/>
              <c:layout>
                <c:manualLayout>
                  <c:x val="-6.384740274343291E-2"/>
                  <c:y val="5.710016415440415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7E-DC40-9DF9-FDEDDFD20D28}"/>
                </c:ext>
              </c:extLst>
            </c:dLbl>
            <c:dLbl>
              <c:idx val="10"/>
              <c:layout>
                <c:manualLayout>
                  <c:x val="-4.9063352767386222E-2"/>
                  <c:y val="7.57042236682659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.</a:t>
                    </a:r>
                    <a:fld id="{70385D52-4C04-E847-87F7-666CD9E51411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117E-DC40-9DF9-FDEDDFD20D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'SD compared with...'!$L$2:$L$12</c:f>
              <c:strCache>
                <c:ptCount val="11"/>
                <c:pt idx="0">
                  <c:v>Support Broker</c:v>
                </c:pt>
                <c:pt idx="1">
                  <c:v>Care Management</c:v>
                </c:pt>
                <c:pt idx="2">
                  <c:v>Fiscal Intermediary</c:v>
                </c:pt>
                <c:pt idx="3">
                  <c:v>CommHab</c:v>
                </c:pt>
                <c:pt idx="4">
                  <c:v>Certified Residential</c:v>
                </c:pt>
                <c:pt idx="5">
                  <c:v>Clinical Services</c:v>
                </c:pt>
                <c:pt idx="6">
                  <c:v>Employment</c:v>
                </c:pt>
                <c:pt idx="7">
                  <c:v>Respite</c:v>
                </c:pt>
                <c:pt idx="8">
                  <c:v>Day Hab</c:v>
                </c:pt>
                <c:pt idx="9">
                  <c:v>IDGS</c:v>
                </c:pt>
                <c:pt idx="10">
                  <c:v>Misc Other Services</c:v>
                </c:pt>
              </c:strCache>
            </c:strRef>
          </c:cat>
          <c:val>
            <c:numRef>
              <c:f>'SD compared with...'!$M$2:$M$12</c:f>
              <c:numCache>
                <c:formatCode>"$"#,##0;\("$"#,##0\)</c:formatCode>
                <c:ptCount val="11"/>
                <c:pt idx="0">
                  <c:v>33049462.119999997</c:v>
                </c:pt>
                <c:pt idx="1">
                  <c:v>130604996.7500243</c:v>
                </c:pt>
                <c:pt idx="2">
                  <c:v>162764809.33998671</c:v>
                </c:pt>
                <c:pt idx="3">
                  <c:v>403892455.34000123</c:v>
                </c:pt>
                <c:pt idx="4">
                  <c:v>33530526.489999995</c:v>
                </c:pt>
                <c:pt idx="5">
                  <c:v>10120329.390000004</c:v>
                </c:pt>
                <c:pt idx="6">
                  <c:v>26117804.56000001</c:v>
                </c:pt>
                <c:pt idx="7">
                  <c:v>114979782.43999998</c:v>
                </c:pt>
                <c:pt idx="8">
                  <c:v>85042858.430000082</c:v>
                </c:pt>
                <c:pt idx="9">
                  <c:v>125990050</c:v>
                </c:pt>
                <c:pt idx="10">
                  <c:v>2451729.109616518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17E-DC40-9DF9-FDEDDFD20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BFE72C-F0CC-DD4F-AB15-4860A1BCEAEC}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97FC55-207C-F94B-9A25-BA9BDC3CE7A9}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469900</xdr:colOff>
      <xdr:row>37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EDF182-72C6-9C45-F122-BAEFD9DC8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1828800"/>
          <a:ext cx="7073900" cy="5461000"/>
        </a:xfrm>
        <a:prstGeom prst="rect">
          <a:avLst/>
        </a:prstGeom>
      </xdr:spPr>
    </xdr:pic>
    <xdr:clientData/>
  </xdr:twoCellAnchor>
  <xdr:twoCellAnchor>
    <xdr:from>
      <xdr:col>9</xdr:col>
      <xdr:colOff>355600</xdr:colOff>
      <xdr:row>8</xdr:row>
      <xdr:rowOff>38100</xdr:rowOff>
    </xdr:from>
    <xdr:to>
      <xdr:col>19</xdr:col>
      <xdr:colOff>101600</xdr:colOff>
      <xdr:row>50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CBBE2D-BEF1-CBBF-C60A-DA50B21D8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127000</xdr:colOff>
      <xdr:row>8</xdr:row>
      <xdr:rowOff>101600</xdr:rowOff>
    </xdr:from>
    <xdr:to>
      <xdr:col>28</xdr:col>
      <xdr:colOff>698500</xdr:colOff>
      <xdr:row>41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04AF01-4075-D64D-A38C-4667F7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10</xdr:row>
      <xdr:rowOff>6350</xdr:rowOff>
    </xdr:from>
    <xdr:to>
      <xdr:col>9</xdr:col>
      <xdr:colOff>254000</xdr:colOff>
      <xdr:row>31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A7C379-083E-F303-D569-2AE6F6A7C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21</xdr:row>
      <xdr:rowOff>76200</xdr:rowOff>
    </xdr:from>
    <xdr:to>
      <xdr:col>5</xdr:col>
      <xdr:colOff>25400</xdr:colOff>
      <xdr:row>43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4062EF-C6D3-FF44-8AAD-8812F92E6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22</xdr:row>
      <xdr:rowOff>38100</xdr:rowOff>
    </xdr:from>
    <xdr:to>
      <xdr:col>8</xdr:col>
      <xdr:colOff>215900</xdr:colOff>
      <xdr:row>67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10C08D-601B-F06E-EFA2-126C7E2E5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12700</xdr:rowOff>
    </xdr:from>
    <xdr:to>
      <xdr:col>14</xdr:col>
      <xdr:colOff>165100</xdr:colOff>
      <xdr:row>66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0F8DD0-59E8-314C-8BEC-01A75FD74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546100</xdr:colOff>
      <xdr:row>0</xdr:row>
      <xdr:rowOff>158750</xdr:rowOff>
    </xdr:from>
    <xdr:to>
      <xdr:col>22</xdr:col>
      <xdr:colOff>622300</xdr:colOff>
      <xdr:row>39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CE8F0B-364A-5740-B545-FF8145F32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126086</xdr:colOff>
      <xdr:row>24</xdr:row>
      <xdr:rowOff>62861</xdr:rowOff>
    </xdr:from>
    <xdr:to>
      <xdr:col>11</xdr:col>
      <xdr:colOff>586576</xdr:colOff>
      <xdr:row>37</xdr:row>
      <xdr:rowOff>74190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9C29A4-9B93-5CF8-63DD-673AF1927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733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C2E15A-0C58-8926-4C26-9FC25B19FF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0.81596</cdr:x>
      <cdr:y>0.41851</cdr:y>
    </cdr:from>
    <cdr:to>
      <cdr:x>0.99295</cdr:x>
      <cdr:y>0.62824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130EDB4-4965-6FAE-0F27-73C36E588724}"/>
            </a:ext>
          </a:extLst>
        </cdr:cNvPr>
        <cdr:cNvSpPr txBox="1"/>
      </cdr:nvSpPr>
      <cdr:spPr>
        <a:xfrm xmlns:a="http://schemas.openxmlformats.org/drawingml/2006/main">
          <a:off x="7078628" y="2631074"/>
          <a:ext cx="1535373" cy="131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These three support,</a:t>
          </a:r>
          <a:r>
            <a:rPr lang="en-US" sz="1200" baseline="0"/>
            <a:t> administration and compliance roles </a:t>
          </a:r>
          <a:br>
            <a:rPr lang="en-US" sz="1200" baseline="0"/>
          </a:br>
          <a:r>
            <a:rPr lang="en-US" sz="1200" baseline="0"/>
            <a:t>together consume </a:t>
          </a:r>
          <a:br>
            <a:rPr lang="en-US" sz="1200" baseline="0"/>
          </a:br>
          <a:r>
            <a:rPr lang="en-US" sz="1400" b="1" baseline="0"/>
            <a:t>29% </a:t>
          </a:r>
          <a:r>
            <a:rPr lang="en-US" sz="1200" baseline="0"/>
            <a:t>of the SD Medicaid budget.</a:t>
          </a:r>
          <a:endParaRPr lang="en-US" sz="1200"/>
        </a:p>
      </cdr:txBody>
    </cdr:sp>
  </cdr:relSizeAnchor>
  <cdr:relSizeAnchor xmlns:cdr="http://schemas.openxmlformats.org/drawingml/2006/chartDrawing">
    <cdr:from>
      <cdr:x>0.72129</cdr:x>
      <cdr:y>0.91972</cdr:y>
    </cdr:from>
    <cdr:to>
      <cdr:x>0.99369</cdr:x>
      <cdr:y>0.99566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817CECB-42C3-C15F-C929-4BC1CE139693}"/>
            </a:ext>
          </a:extLst>
        </cdr:cNvPr>
        <cdr:cNvSpPr txBox="1"/>
      </cdr:nvSpPr>
      <cdr:spPr>
        <a:xfrm xmlns:a="http://schemas.openxmlformats.org/drawingml/2006/main">
          <a:off x="6254302" y="5769742"/>
          <a:ext cx="2361990" cy="4764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5875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/>
            <a:t>Assumptions:</a:t>
          </a:r>
          <a:br>
            <a:rPr lang="en-US" sz="800"/>
          </a:br>
          <a:r>
            <a:rPr lang="en-US" sz="800"/>
            <a:t>None. </a:t>
          </a:r>
          <a:r>
            <a:rPr lang="en-US" sz="800" baseline="0"/>
            <a:t>All  dollar figures are directly from OPWDD databook.</a:t>
          </a:r>
        </a:p>
      </cdr:txBody>
    </cdr:sp>
  </cdr:relSizeAnchor>
  <cdr:relSizeAnchor xmlns:cdr="http://schemas.openxmlformats.org/drawingml/2006/chartDrawing">
    <cdr:from>
      <cdr:x>0.76499</cdr:x>
      <cdr:y>0.10351</cdr:y>
    </cdr:from>
    <cdr:to>
      <cdr:x>0.97546</cdr:x>
      <cdr:y>0.67941</cdr:y>
    </cdr:to>
    <cdr:sp macro="" textlink="">
      <cdr:nvSpPr>
        <cdr:cNvPr id="4" name="Oval 3">
          <a:extLst xmlns:a="http://schemas.openxmlformats.org/drawingml/2006/main">
            <a:ext uri="{FF2B5EF4-FFF2-40B4-BE49-F238E27FC236}">
              <a16:creationId xmlns:a16="http://schemas.microsoft.com/office/drawing/2014/main" id="{2420353B-9F2F-964A-9C33-F01E73E6D620}"/>
            </a:ext>
          </a:extLst>
        </cdr:cNvPr>
        <cdr:cNvSpPr/>
      </cdr:nvSpPr>
      <cdr:spPr>
        <a:xfrm xmlns:a="http://schemas.openxmlformats.org/drawingml/2006/main" rot="20999677">
          <a:off x="6636456" y="650756"/>
          <a:ext cx="1825807" cy="362059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733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7AA50D-2429-1DBA-AF67-4F465182EF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0.81596</cdr:x>
      <cdr:y>0.41851</cdr:y>
    </cdr:from>
    <cdr:to>
      <cdr:x>0.99295</cdr:x>
      <cdr:y>0.66841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130EDB4-4965-6FAE-0F27-73C36E588724}"/>
            </a:ext>
          </a:extLst>
        </cdr:cNvPr>
        <cdr:cNvSpPr txBox="1"/>
      </cdr:nvSpPr>
      <cdr:spPr>
        <a:xfrm xmlns:a="http://schemas.openxmlformats.org/drawingml/2006/main">
          <a:off x="7075217" y="2625464"/>
          <a:ext cx="1534686" cy="156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These three support,</a:t>
          </a:r>
          <a:r>
            <a:rPr lang="en-US" sz="1200" baseline="0"/>
            <a:t> administration and compliance roles </a:t>
          </a:r>
          <a:br>
            <a:rPr lang="en-US" sz="1200" baseline="0"/>
          </a:br>
          <a:r>
            <a:rPr lang="en-US" sz="1200" baseline="0"/>
            <a:t>together consume </a:t>
          </a:r>
          <a:br>
            <a:rPr lang="en-US" sz="1200" baseline="0"/>
          </a:br>
          <a:r>
            <a:rPr lang="en-US" sz="1400" b="1" baseline="0">
              <a:solidFill>
                <a:schemeClr val="accent5"/>
              </a:solidFill>
            </a:rPr>
            <a:t>39% </a:t>
          </a:r>
          <a:r>
            <a:rPr lang="en-US" sz="1200" baseline="0"/>
            <a:t>of the </a:t>
          </a:r>
          <a:br>
            <a:rPr lang="en-US" sz="1200" baseline="0"/>
          </a:br>
          <a:r>
            <a:rPr lang="en-US" sz="1200" baseline="0"/>
            <a:t> Medicaid budget</a:t>
          </a:r>
        </a:p>
        <a:p xmlns:a="http://schemas.openxmlformats.org/drawingml/2006/main">
          <a:r>
            <a:rPr lang="en-US" sz="1200" baseline="0"/>
            <a:t>for SDers under 21.</a:t>
          </a:r>
          <a:endParaRPr lang="en-US" sz="1200"/>
        </a:p>
      </cdr:txBody>
    </cdr:sp>
  </cdr:relSizeAnchor>
  <cdr:relSizeAnchor xmlns:cdr="http://schemas.openxmlformats.org/drawingml/2006/chartDrawing">
    <cdr:from>
      <cdr:x>0.72129</cdr:x>
      <cdr:y>0.91972</cdr:y>
    </cdr:from>
    <cdr:to>
      <cdr:x>0.99369</cdr:x>
      <cdr:y>0.99566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817CECB-42C3-C15F-C929-4BC1CE139693}"/>
            </a:ext>
          </a:extLst>
        </cdr:cNvPr>
        <cdr:cNvSpPr txBox="1"/>
      </cdr:nvSpPr>
      <cdr:spPr>
        <a:xfrm xmlns:a="http://schemas.openxmlformats.org/drawingml/2006/main">
          <a:off x="6254302" y="5769742"/>
          <a:ext cx="2361990" cy="4764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5875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/>
            <a:t>Assumptions:</a:t>
          </a:r>
          <a:br>
            <a:rPr lang="en-US" sz="800"/>
          </a:br>
          <a:r>
            <a:rPr lang="en-US" sz="800"/>
            <a:t>None. </a:t>
          </a:r>
          <a:r>
            <a:rPr lang="en-US" sz="800" baseline="0"/>
            <a:t>All  dollar figures are directly from OPWDD databook.</a:t>
          </a:r>
        </a:p>
      </cdr:txBody>
    </cdr:sp>
  </cdr:relSizeAnchor>
  <cdr:relSizeAnchor xmlns:cdr="http://schemas.openxmlformats.org/drawingml/2006/chartDrawing">
    <cdr:from>
      <cdr:x>0.76716</cdr:x>
      <cdr:y>0.10325</cdr:y>
    </cdr:from>
    <cdr:to>
      <cdr:x>0.97763</cdr:x>
      <cdr:y>0.71371</cdr:y>
    </cdr:to>
    <cdr:sp macro="" textlink="">
      <cdr:nvSpPr>
        <cdr:cNvPr id="4" name="Oval 3">
          <a:extLst xmlns:a="http://schemas.openxmlformats.org/drawingml/2006/main">
            <a:ext uri="{FF2B5EF4-FFF2-40B4-BE49-F238E27FC236}">
              <a16:creationId xmlns:a16="http://schemas.microsoft.com/office/drawing/2014/main" id="{2420353B-9F2F-964A-9C33-F01E73E6D620}"/>
            </a:ext>
          </a:extLst>
        </cdr:cNvPr>
        <cdr:cNvSpPr/>
      </cdr:nvSpPr>
      <cdr:spPr>
        <a:xfrm xmlns:a="http://schemas.openxmlformats.org/drawingml/2006/main" rot="20999677">
          <a:off x="6652089" y="647707"/>
          <a:ext cx="1824993" cy="382964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5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opwdd.ny.gov/data/services-data-story-strategic-planning" TargetMode="External"/><Relationship Id="rId1" Type="http://schemas.openxmlformats.org/officeDocument/2006/relationships/hyperlink" Target="https://opwdd.ny.gov/data/self-direction-data-story-strategic-plann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opwdd.ny.gov/data/self-direction-data-story-strategic-plan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854C-D06B-5547-9E73-D4068605E532}">
  <dimension ref="A1:N15"/>
  <sheetViews>
    <sheetView topLeftCell="H8" workbookViewId="0">
      <selection activeCell="U11" sqref="U11"/>
    </sheetView>
  </sheetViews>
  <sheetFormatPr baseColWidth="10" defaultRowHeight="15" x14ac:dyDescent="0.2"/>
  <sheetData>
    <row r="1" spans="1:14" ht="24" x14ac:dyDescent="0.3">
      <c r="A1" s="107" t="s">
        <v>178</v>
      </c>
    </row>
    <row r="3" spans="1:14" x14ac:dyDescent="0.2">
      <c r="A3" s="48" t="s">
        <v>179</v>
      </c>
      <c r="B3" t="s">
        <v>180</v>
      </c>
    </row>
    <row r="13" spans="1:14" x14ac:dyDescent="0.2">
      <c r="M13" s="48" t="s">
        <v>183</v>
      </c>
      <c r="N13" s="48" t="s">
        <v>184</v>
      </c>
    </row>
    <row r="14" spans="1:14" x14ac:dyDescent="0.2">
      <c r="L14" s="48" t="s">
        <v>181</v>
      </c>
      <c r="M14" s="108">
        <v>0.25</v>
      </c>
      <c r="N14" s="108">
        <v>0.20699999999999999</v>
      </c>
    </row>
    <row r="15" spans="1:14" x14ac:dyDescent="0.2">
      <c r="L15" s="48" t="s">
        <v>182</v>
      </c>
      <c r="M15" s="108">
        <v>0.21299999999999999</v>
      </c>
      <c r="N15" s="108">
        <v>0.16159999999999999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1200-4720-614A-AF62-9ADD9B22310A}">
  <dimension ref="A1:I57"/>
  <sheetViews>
    <sheetView topLeftCell="A12" workbookViewId="0">
      <selection activeCell="H57" sqref="H57"/>
    </sheetView>
  </sheetViews>
  <sheetFormatPr baseColWidth="10" defaultColWidth="8.83203125" defaultRowHeight="15" x14ac:dyDescent="0.2"/>
  <cols>
    <col min="1" max="1" width="23.5" style="20" bestFit="1" customWidth="1"/>
    <col min="2" max="2" width="24.5" style="20" bestFit="1" customWidth="1"/>
    <col min="3" max="3" width="30.83203125" style="20" bestFit="1" customWidth="1"/>
    <col min="4" max="4" width="27.33203125" style="20" bestFit="1" customWidth="1"/>
    <col min="5" max="5" width="12.33203125" style="20" bestFit="1" customWidth="1"/>
    <col min="6" max="6" width="12.6640625" style="20" bestFit="1" customWidth="1"/>
    <col min="7" max="7" width="22.1640625" style="20" bestFit="1" customWidth="1"/>
    <col min="8" max="8" width="13" style="20" bestFit="1" customWidth="1"/>
    <col min="9" max="9" width="27.1640625" style="20" bestFit="1" customWidth="1"/>
    <col min="10" max="16384" width="8.83203125" style="20"/>
  </cols>
  <sheetData>
    <row r="1" spans="1:9" x14ac:dyDescent="0.2">
      <c r="A1" s="27" t="s">
        <v>121</v>
      </c>
      <c r="B1" s="27" t="s">
        <v>122</v>
      </c>
      <c r="C1" s="27" t="s">
        <v>123</v>
      </c>
      <c r="D1" s="27" t="s">
        <v>124</v>
      </c>
      <c r="E1" s="26" t="s">
        <v>116</v>
      </c>
      <c r="F1" s="26" t="s">
        <v>117</v>
      </c>
      <c r="G1" s="26" t="s">
        <v>118</v>
      </c>
      <c r="H1" s="26" t="s">
        <v>119</v>
      </c>
      <c r="I1" s="26" t="s">
        <v>120</v>
      </c>
    </row>
    <row r="2" spans="1:9" x14ac:dyDescent="0.2">
      <c r="A2" s="162" t="s">
        <v>62</v>
      </c>
      <c r="B2" s="23" t="s">
        <v>2</v>
      </c>
      <c r="C2" s="25" t="s">
        <v>1</v>
      </c>
      <c r="D2" s="24" t="s">
        <v>0</v>
      </c>
      <c r="E2" s="22">
        <v>7420</v>
      </c>
      <c r="F2" s="21">
        <v>35146985.009997591</v>
      </c>
      <c r="G2" s="21">
        <v>4736.7904326142307</v>
      </c>
      <c r="H2" s="22">
        <v>6002.333333333333</v>
      </c>
      <c r="I2" s="21">
        <v>5855.5536752370062</v>
      </c>
    </row>
    <row r="3" spans="1:9" x14ac:dyDescent="0.2">
      <c r="A3" s="162"/>
      <c r="B3" s="162" t="s">
        <v>9</v>
      </c>
      <c r="C3" s="25" t="s">
        <v>4</v>
      </c>
      <c r="D3" s="24" t="s">
        <v>0</v>
      </c>
      <c r="E3" s="22">
        <v>93</v>
      </c>
      <c r="F3" s="21">
        <v>8507568.3500000052</v>
      </c>
      <c r="G3" s="21">
        <v>91479.22956989253</v>
      </c>
      <c r="H3" s="22">
        <v>57.25</v>
      </c>
      <c r="I3" s="21">
        <v>148603.81397379923</v>
      </c>
    </row>
    <row r="4" spans="1:9" x14ac:dyDescent="0.2">
      <c r="A4" s="162"/>
      <c r="B4" s="162"/>
      <c r="C4" s="25" t="s">
        <v>6</v>
      </c>
      <c r="D4" s="24" t="s">
        <v>0</v>
      </c>
      <c r="E4" s="22"/>
      <c r="F4" s="21">
        <v>105893.25999999998</v>
      </c>
      <c r="G4" s="21"/>
      <c r="H4" s="22">
        <v>2.0833333333333335</v>
      </c>
      <c r="I4" s="21">
        <v>50828.76479999999</v>
      </c>
    </row>
    <row r="5" spans="1:9" x14ac:dyDescent="0.2">
      <c r="A5" s="162"/>
      <c r="B5" s="162"/>
      <c r="C5" s="25" t="s">
        <v>8</v>
      </c>
      <c r="D5" s="24" t="s">
        <v>0</v>
      </c>
      <c r="E5" s="22"/>
      <c r="F5" s="21">
        <v>40345.760000000002</v>
      </c>
      <c r="G5" s="21"/>
      <c r="H5" s="22">
        <v>1</v>
      </c>
      <c r="I5" s="21">
        <v>40345.760000000002</v>
      </c>
    </row>
    <row r="6" spans="1:9" x14ac:dyDescent="0.2">
      <c r="A6" s="162"/>
      <c r="B6" s="162" t="s">
        <v>18</v>
      </c>
      <c r="C6" s="25" t="s">
        <v>11</v>
      </c>
      <c r="D6" s="24" t="s">
        <v>0</v>
      </c>
      <c r="E6" s="22">
        <v>472</v>
      </c>
      <c r="F6" s="21">
        <v>1265893.8800000004</v>
      </c>
      <c r="G6" s="21">
        <v>2681.9785593220345</v>
      </c>
      <c r="H6" s="22">
        <v>215.33333333333334</v>
      </c>
      <c r="I6" s="21">
        <v>5878.7641486068133</v>
      </c>
    </row>
    <row r="7" spans="1:9" x14ac:dyDescent="0.2">
      <c r="A7" s="162"/>
      <c r="B7" s="162"/>
      <c r="C7" s="25" t="s">
        <v>13</v>
      </c>
      <c r="D7" s="24" t="s">
        <v>0</v>
      </c>
      <c r="E7" s="22">
        <v>228</v>
      </c>
      <c r="F7" s="21">
        <v>908310.58999999764</v>
      </c>
      <c r="G7" s="21">
        <v>3983.8183771929721</v>
      </c>
      <c r="H7" s="22">
        <v>127.58333333333333</v>
      </c>
      <c r="I7" s="21">
        <v>7119.3514565643181</v>
      </c>
    </row>
    <row r="8" spans="1:9" x14ac:dyDescent="0.2">
      <c r="A8" s="162"/>
      <c r="B8" s="162"/>
      <c r="C8" s="25" t="s">
        <v>15</v>
      </c>
      <c r="D8" s="24" t="s">
        <v>0</v>
      </c>
      <c r="E8" s="22">
        <v>157</v>
      </c>
      <c r="F8" s="21">
        <v>382073.39000000013</v>
      </c>
      <c r="G8" s="21">
        <v>2433.5884713375804</v>
      </c>
      <c r="H8" s="22">
        <v>76.416666666666671</v>
      </c>
      <c r="I8" s="21">
        <v>4999.8698800436223</v>
      </c>
    </row>
    <row r="9" spans="1:9" x14ac:dyDescent="0.2">
      <c r="A9" s="162"/>
      <c r="B9" s="162"/>
      <c r="C9" s="25" t="s">
        <v>17</v>
      </c>
      <c r="D9" s="24" t="s">
        <v>0</v>
      </c>
      <c r="E9" s="22"/>
      <c r="F9" s="21">
        <v>33889.74</v>
      </c>
      <c r="G9" s="21"/>
      <c r="H9" s="22">
        <v>3.5</v>
      </c>
      <c r="I9" s="21">
        <v>9682.7828571428563</v>
      </c>
    </row>
    <row r="10" spans="1:9" x14ac:dyDescent="0.2">
      <c r="A10" s="162"/>
      <c r="B10" s="162" t="s">
        <v>22</v>
      </c>
      <c r="C10" s="163" t="s">
        <v>22</v>
      </c>
      <c r="D10" s="24" t="s">
        <v>19</v>
      </c>
      <c r="E10" s="22">
        <v>60</v>
      </c>
      <c r="F10" s="21">
        <v>662221.25999999989</v>
      </c>
      <c r="G10" s="21">
        <v>11037.020999999999</v>
      </c>
      <c r="H10" s="22">
        <v>32</v>
      </c>
      <c r="I10" s="21">
        <v>20694.414374999997</v>
      </c>
    </row>
    <row r="11" spans="1:9" x14ac:dyDescent="0.2">
      <c r="A11" s="162"/>
      <c r="B11" s="162"/>
      <c r="C11" s="163"/>
      <c r="D11" s="24" t="s">
        <v>20</v>
      </c>
      <c r="E11" s="22">
        <v>4000</v>
      </c>
      <c r="F11" s="21">
        <v>96244527.059999958</v>
      </c>
      <c r="G11" s="21">
        <v>24061.131764999991</v>
      </c>
      <c r="H11" s="22">
        <v>3105.25</v>
      </c>
      <c r="I11" s="21">
        <v>30994.131570726982</v>
      </c>
    </row>
    <row r="12" spans="1:9" x14ac:dyDescent="0.2">
      <c r="A12" s="162"/>
      <c r="B12" s="162"/>
      <c r="C12" s="163"/>
      <c r="D12" s="24" t="s">
        <v>0</v>
      </c>
      <c r="E12" s="22">
        <v>528</v>
      </c>
      <c r="F12" s="21">
        <v>5447054.0300000012</v>
      </c>
      <c r="G12" s="21">
        <v>10316.390208333336</v>
      </c>
      <c r="H12" s="22">
        <v>204.41666666666666</v>
      </c>
      <c r="I12" s="21">
        <v>26646.819551569515</v>
      </c>
    </row>
    <row r="13" spans="1:9" x14ac:dyDescent="0.2">
      <c r="A13" s="162"/>
      <c r="B13" s="162" t="s">
        <v>33</v>
      </c>
      <c r="C13" s="25" t="s">
        <v>24</v>
      </c>
      <c r="D13" s="24" t="s">
        <v>0</v>
      </c>
      <c r="E13" s="22"/>
      <c r="F13" s="21">
        <v>25256.53</v>
      </c>
      <c r="G13" s="21"/>
      <c r="H13" s="22">
        <v>1.9166666666666667</v>
      </c>
      <c r="I13" s="21">
        <v>13177.32</v>
      </c>
    </row>
    <row r="14" spans="1:9" x14ac:dyDescent="0.2">
      <c r="A14" s="162"/>
      <c r="B14" s="162"/>
      <c r="C14" s="25" t="s">
        <v>26</v>
      </c>
      <c r="D14" s="24" t="s">
        <v>0</v>
      </c>
      <c r="E14" s="22">
        <v>104</v>
      </c>
      <c r="F14" s="21">
        <v>1713396.7100000002</v>
      </c>
      <c r="G14" s="21">
        <v>16474.968365384619</v>
      </c>
      <c r="H14" s="22">
        <v>66.083333333333329</v>
      </c>
      <c r="I14" s="21">
        <v>25927.819066834807</v>
      </c>
    </row>
    <row r="15" spans="1:9" x14ac:dyDescent="0.2">
      <c r="A15" s="162"/>
      <c r="B15" s="162"/>
      <c r="C15" s="25" t="s">
        <v>28</v>
      </c>
      <c r="D15" s="24" t="s">
        <v>0</v>
      </c>
      <c r="E15" s="22"/>
      <c r="F15" s="21">
        <v>6278.85</v>
      </c>
      <c r="G15" s="21"/>
      <c r="H15" s="22">
        <v>0.5</v>
      </c>
      <c r="I15" s="21">
        <v>12557.7</v>
      </c>
    </row>
    <row r="16" spans="1:9" x14ac:dyDescent="0.2">
      <c r="A16" s="162"/>
      <c r="B16" s="162"/>
      <c r="C16" s="163" t="s">
        <v>32</v>
      </c>
      <c r="D16" s="24" t="s">
        <v>19</v>
      </c>
      <c r="E16" s="22"/>
      <c r="F16" s="21">
        <v>53224.979999999996</v>
      </c>
      <c r="G16" s="21"/>
      <c r="H16" s="22">
        <v>7.416666666666667</v>
      </c>
      <c r="I16" s="21">
        <v>7176.4017977528092</v>
      </c>
    </row>
    <row r="17" spans="1:9" x14ac:dyDescent="0.2">
      <c r="A17" s="162"/>
      <c r="B17" s="162"/>
      <c r="C17" s="163"/>
      <c r="D17" s="24" t="s">
        <v>20</v>
      </c>
      <c r="E17" s="22">
        <v>39</v>
      </c>
      <c r="F17" s="21">
        <v>424002.13</v>
      </c>
      <c r="G17" s="21">
        <v>10871.849487179486</v>
      </c>
      <c r="H17" s="22">
        <v>28.666666666666668</v>
      </c>
      <c r="I17" s="21">
        <v>14790.771976744185</v>
      </c>
    </row>
    <row r="18" spans="1:9" x14ac:dyDescent="0.2">
      <c r="A18" s="162"/>
      <c r="B18" s="162"/>
      <c r="C18" s="163"/>
      <c r="D18" s="24" t="s">
        <v>0</v>
      </c>
      <c r="E18" s="22">
        <v>87</v>
      </c>
      <c r="F18" s="21">
        <v>739998.52</v>
      </c>
      <c r="G18" s="21">
        <v>8505.7301149425293</v>
      </c>
      <c r="H18" s="22">
        <v>57.833333333333336</v>
      </c>
      <c r="I18" s="21">
        <v>12795.363458213258</v>
      </c>
    </row>
    <row r="19" spans="1:9" x14ac:dyDescent="0.2">
      <c r="A19" s="162"/>
      <c r="B19" s="162" t="s">
        <v>42</v>
      </c>
      <c r="C19" s="25" t="s">
        <v>37</v>
      </c>
      <c r="D19" s="24" t="s">
        <v>20</v>
      </c>
      <c r="E19" s="22"/>
      <c r="F19" s="21">
        <v>240</v>
      </c>
      <c r="G19" s="21"/>
      <c r="H19" s="22">
        <v>8.3333333333333329E-2</v>
      </c>
      <c r="I19" s="21">
        <v>2880</v>
      </c>
    </row>
    <row r="20" spans="1:9" x14ac:dyDescent="0.2">
      <c r="A20" s="162"/>
      <c r="B20" s="162"/>
      <c r="C20" s="25" t="s">
        <v>39</v>
      </c>
      <c r="D20" s="24" t="s">
        <v>0</v>
      </c>
      <c r="E20" s="22"/>
      <c r="F20" s="21">
        <v>68130</v>
      </c>
      <c r="G20" s="21"/>
      <c r="H20" s="22">
        <v>0.58333333333333337</v>
      </c>
      <c r="I20" s="21">
        <v>116794.28571428571</v>
      </c>
    </row>
    <row r="21" spans="1:9" x14ac:dyDescent="0.2">
      <c r="A21" s="162"/>
      <c r="B21" s="162"/>
      <c r="C21" s="25" t="s">
        <v>41</v>
      </c>
      <c r="D21" s="24" t="s">
        <v>0</v>
      </c>
      <c r="E21" s="22"/>
      <c r="F21" s="21">
        <v>1451.8400000000001</v>
      </c>
      <c r="G21" s="21"/>
      <c r="H21" s="22">
        <v>0.83333333333333337</v>
      </c>
      <c r="I21" s="21">
        <v>1742.2080000000003</v>
      </c>
    </row>
    <row r="22" spans="1:9" x14ac:dyDescent="0.2">
      <c r="A22" s="162"/>
      <c r="B22" s="162" t="s">
        <v>46</v>
      </c>
      <c r="C22" s="163" t="s">
        <v>46</v>
      </c>
      <c r="D22" s="24" t="s">
        <v>19</v>
      </c>
      <c r="E22" s="22"/>
      <c r="F22" s="21">
        <v>66632.289999999994</v>
      </c>
      <c r="G22" s="21"/>
      <c r="H22" s="22">
        <v>6.333333333333333</v>
      </c>
      <c r="I22" s="21">
        <v>10520.887894736841</v>
      </c>
    </row>
    <row r="23" spans="1:9" x14ac:dyDescent="0.2">
      <c r="A23" s="162"/>
      <c r="B23" s="162"/>
      <c r="C23" s="163"/>
      <c r="D23" s="24" t="s">
        <v>20</v>
      </c>
      <c r="E23" s="22">
        <v>2410</v>
      </c>
      <c r="F23" s="21">
        <v>26631886.230000015</v>
      </c>
      <c r="G23" s="21">
        <v>11050.575199170131</v>
      </c>
      <c r="H23" s="22">
        <v>1536.75</v>
      </c>
      <c r="I23" s="21">
        <v>17330.005680819922</v>
      </c>
    </row>
    <row r="24" spans="1:9" x14ac:dyDescent="0.2">
      <c r="A24" s="162"/>
      <c r="B24" s="162"/>
      <c r="C24" s="163"/>
      <c r="D24" s="24" t="s">
        <v>0</v>
      </c>
      <c r="E24" s="22">
        <v>1267</v>
      </c>
      <c r="F24" s="21">
        <v>10407131.439999999</v>
      </c>
      <c r="G24" s="21">
        <v>8213.994822415154</v>
      </c>
      <c r="H24" s="22">
        <v>518.33333333333337</v>
      </c>
      <c r="I24" s="21">
        <v>20078.067086816722</v>
      </c>
    </row>
    <row r="25" spans="1:9" x14ac:dyDescent="0.2">
      <c r="A25" s="162"/>
      <c r="B25" s="162" t="s">
        <v>55</v>
      </c>
      <c r="C25" s="25" t="s">
        <v>48</v>
      </c>
      <c r="D25" s="24" t="s">
        <v>20</v>
      </c>
      <c r="E25" s="22">
        <v>7467</v>
      </c>
      <c r="F25" s="21">
        <v>39815197.240000531</v>
      </c>
      <c r="G25" s="21">
        <v>5332.1544448909244</v>
      </c>
      <c r="H25" s="22">
        <v>6285.666666666667</v>
      </c>
      <c r="I25" s="21">
        <v>6334.2839115448678</v>
      </c>
    </row>
    <row r="26" spans="1:9" x14ac:dyDescent="0.2">
      <c r="A26" s="162"/>
      <c r="B26" s="162"/>
      <c r="C26" s="25" t="s">
        <v>50</v>
      </c>
      <c r="D26" s="24" t="s">
        <v>20</v>
      </c>
      <c r="E26" s="22">
        <v>5348</v>
      </c>
      <c r="F26" s="21">
        <v>43758110</v>
      </c>
      <c r="G26" s="21">
        <v>8182.1447270007484</v>
      </c>
      <c r="H26" s="22">
        <v>3556.25</v>
      </c>
      <c r="I26" s="21">
        <v>12304.565202108963</v>
      </c>
    </row>
    <row r="27" spans="1:9" x14ac:dyDescent="0.2">
      <c r="A27" s="162"/>
      <c r="B27" s="162"/>
      <c r="C27" s="25" t="s">
        <v>52</v>
      </c>
      <c r="D27" s="24" t="s">
        <v>20</v>
      </c>
      <c r="E27" s="22">
        <v>37</v>
      </c>
      <c r="F27" s="21">
        <v>284591.42</v>
      </c>
      <c r="G27" s="21">
        <v>7691.66</v>
      </c>
      <c r="H27" s="22">
        <v>28.666666666666668</v>
      </c>
      <c r="I27" s="21">
        <v>9927.607674418603</v>
      </c>
    </row>
    <row r="28" spans="1:9" x14ac:dyDescent="0.2">
      <c r="A28" s="162"/>
      <c r="B28" s="162"/>
      <c r="C28" s="25" t="s">
        <v>54</v>
      </c>
      <c r="D28" s="24" t="s">
        <v>20</v>
      </c>
      <c r="E28" s="22">
        <v>7272</v>
      </c>
      <c r="F28" s="21">
        <v>9280147.2599999998</v>
      </c>
      <c r="G28" s="21">
        <v>1276.1478630363035</v>
      </c>
      <c r="H28" s="22">
        <v>5028.416666666667</v>
      </c>
      <c r="I28" s="21">
        <v>1845.5406294227805</v>
      </c>
    </row>
    <row r="29" spans="1:9" x14ac:dyDescent="0.2">
      <c r="A29" s="162"/>
      <c r="B29" s="23" t="s">
        <v>60</v>
      </c>
      <c r="C29" s="25" t="s">
        <v>57</v>
      </c>
      <c r="D29" s="24" t="s">
        <v>0</v>
      </c>
      <c r="E29" s="22">
        <v>609</v>
      </c>
      <c r="F29" s="21">
        <v>18485189.330000013</v>
      </c>
      <c r="G29" s="21">
        <v>30353.3486535304</v>
      </c>
      <c r="H29" s="22">
        <v>484.58333333333331</v>
      </c>
      <c r="I29" s="21">
        <v>38146.564395528832</v>
      </c>
    </row>
    <row r="30" spans="1:9" x14ac:dyDescent="0.2">
      <c r="A30" s="162"/>
      <c r="B30" s="164" t="s">
        <v>61</v>
      </c>
      <c r="C30" s="164" t="s">
        <v>61</v>
      </c>
      <c r="D30" s="164" t="s">
        <v>61</v>
      </c>
      <c r="E30" s="33">
        <v>7498</v>
      </c>
      <c r="F30" s="34">
        <v>300505627.10001558</v>
      </c>
      <c r="G30" s="34">
        <v>40078.104441186391</v>
      </c>
      <c r="H30" s="33">
        <v>6420</v>
      </c>
      <c r="I30" s="34">
        <v>46807.730077884044</v>
      </c>
    </row>
    <row r="31" spans="1:9" x14ac:dyDescent="0.2">
      <c r="A31" s="162" t="s">
        <v>113</v>
      </c>
      <c r="B31" s="23" t="s">
        <v>2</v>
      </c>
      <c r="C31" s="25" t="s">
        <v>1</v>
      </c>
      <c r="D31" s="24" t="s">
        <v>0</v>
      </c>
      <c r="E31" s="22">
        <v>8038</v>
      </c>
      <c r="F31" s="21">
        <v>28245311.500000097</v>
      </c>
      <c r="G31" s="21">
        <v>3513.9725678029481</v>
      </c>
      <c r="H31" s="22">
        <v>6695</v>
      </c>
      <c r="I31" s="21">
        <v>4218.866542195683</v>
      </c>
    </row>
    <row r="32" spans="1:9" x14ac:dyDescent="0.2">
      <c r="A32" s="162"/>
      <c r="B32" s="162" t="s">
        <v>9</v>
      </c>
      <c r="C32" s="75" t="s">
        <v>4</v>
      </c>
      <c r="D32" s="76" t="s">
        <v>0</v>
      </c>
      <c r="E32" s="77">
        <v>4766</v>
      </c>
      <c r="F32" s="78">
        <v>743692324.65002012</v>
      </c>
      <c r="G32" s="78">
        <v>156041.19275073858</v>
      </c>
      <c r="H32" s="77">
        <v>4617.25</v>
      </c>
      <c r="I32" s="78">
        <v>161068.23859440579</v>
      </c>
    </row>
    <row r="33" spans="1:9" x14ac:dyDescent="0.2">
      <c r="A33" s="162"/>
      <c r="B33" s="162"/>
      <c r="C33" s="25" t="s">
        <v>6</v>
      </c>
      <c r="D33" s="24" t="s">
        <v>0</v>
      </c>
      <c r="E33" s="22">
        <v>35</v>
      </c>
      <c r="F33" s="21">
        <v>2091127.4200000013</v>
      </c>
      <c r="G33" s="21">
        <v>59746.497714285753</v>
      </c>
      <c r="H33" s="22">
        <v>30.75</v>
      </c>
      <c r="I33" s="21">
        <v>68004.14373983744</v>
      </c>
    </row>
    <row r="34" spans="1:9" x14ac:dyDescent="0.2">
      <c r="A34" s="162"/>
      <c r="B34" s="162"/>
      <c r="C34" s="25" t="s">
        <v>8</v>
      </c>
      <c r="D34" s="24" t="s">
        <v>0</v>
      </c>
      <c r="E34" s="22">
        <v>98</v>
      </c>
      <c r="F34" s="21">
        <v>3493938.4000000008</v>
      </c>
      <c r="G34" s="21">
        <v>35652.432653061231</v>
      </c>
      <c r="H34" s="22">
        <v>93.583333333333329</v>
      </c>
      <c r="I34" s="21">
        <v>37335.049688334824</v>
      </c>
    </row>
    <row r="35" spans="1:9" x14ac:dyDescent="0.2">
      <c r="A35" s="162"/>
      <c r="B35" s="162" t="s">
        <v>18</v>
      </c>
      <c r="C35" s="25" t="s">
        <v>11</v>
      </c>
      <c r="D35" s="24" t="s">
        <v>0</v>
      </c>
      <c r="E35" s="22">
        <v>1747</v>
      </c>
      <c r="F35" s="21">
        <v>4526059.3300000075</v>
      </c>
      <c r="G35" s="21">
        <v>2590.7609215798557</v>
      </c>
      <c r="H35" s="22">
        <v>1014.8333333333334</v>
      </c>
      <c r="I35" s="21">
        <v>4459.9040860568311</v>
      </c>
    </row>
    <row r="36" spans="1:9" x14ac:dyDescent="0.2">
      <c r="A36" s="162"/>
      <c r="B36" s="162"/>
      <c r="C36" s="25" t="s">
        <v>13</v>
      </c>
      <c r="D36" s="24" t="s">
        <v>0</v>
      </c>
      <c r="E36" s="22">
        <v>342</v>
      </c>
      <c r="F36" s="21">
        <v>1565306.6399999964</v>
      </c>
      <c r="G36" s="21">
        <v>4576.9199999999892</v>
      </c>
      <c r="H36" s="22">
        <v>217.75</v>
      </c>
      <c r="I36" s="21">
        <v>7188.5494374282262</v>
      </c>
    </row>
    <row r="37" spans="1:9" x14ac:dyDescent="0.2">
      <c r="A37" s="162"/>
      <c r="B37" s="162"/>
      <c r="C37" s="25" t="s">
        <v>15</v>
      </c>
      <c r="D37" s="24" t="s">
        <v>0</v>
      </c>
      <c r="E37" s="22">
        <v>610</v>
      </c>
      <c r="F37" s="21">
        <v>2852652.1500000018</v>
      </c>
      <c r="G37" s="21">
        <v>4676.4789344262326</v>
      </c>
      <c r="H37" s="22">
        <v>475.75</v>
      </c>
      <c r="I37" s="21">
        <v>5996.1159222280648</v>
      </c>
    </row>
    <row r="38" spans="1:9" x14ac:dyDescent="0.2">
      <c r="A38" s="162"/>
      <c r="B38" s="162"/>
      <c r="C38" s="25" t="s">
        <v>17</v>
      </c>
      <c r="D38" s="24" t="s">
        <v>0</v>
      </c>
      <c r="E38" s="22"/>
      <c r="F38" s="21">
        <v>14380.7</v>
      </c>
      <c r="G38" s="21"/>
      <c r="H38" s="22">
        <v>1.4166666666666667</v>
      </c>
      <c r="I38" s="21">
        <v>10151.082352941177</v>
      </c>
    </row>
    <row r="39" spans="1:9" x14ac:dyDescent="0.2">
      <c r="A39" s="162"/>
      <c r="B39" s="162" t="s">
        <v>22</v>
      </c>
      <c r="C39" s="163" t="s">
        <v>22</v>
      </c>
      <c r="D39" s="24" t="s">
        <v>19</v>
      </c>
      <c r="E39" s="22">
        <v>257</v>
      </c>
      <c r="F39" s="21">
        <v>3678998.2000000011</v>
      </c>
      <c r="G39" s="21">
        <v>14315.168093385219</v>
      </c>
      <c r="H39" s="22">
        <v>172.33333333333334</v>
      </c>
      <c r="I39" s="21">
        <v>21348.152030947782</v>
      </c>
    </row>
    <row r="40" spans="1:9" x14ac:dyDescent="0.2">
      <c r="A40" s="162"/>
      <c r="B40" s="162"/>
      <c r="C40" s="163"/>
      <c r="D40" s="24" t="s">
        <v>0</v>
      </c>
      <c r="E40" s="22">
        <v>1802</v>
      </c>
      <c r="F40" s="21">
        <v>35150635.509999976</v>
      </c>
      <c r="G40" s="21">
        <v>19506.456997780231</v>
      </c>
      <c r="H40" s="22">
        <v>1143.3333333333333</v>
      </c>
      <c r="I40" s="21">
        <v>30743.996072886272</v>
      </c>
    </row>
    <row r="41" spans="1:9" x14ac:dyDescent="0.2">
      <c r="A41" s="162"/>
      <c r="B41" s="162" t="s">
        <v>33</v>
      </c>
      <c r="C41" s="25" t="s">
        <v>24</v>
      </c>
      <c r="D41" s="24" t="s">
        <v>0</v>
      </c>
      <c r="E41" s="22">
        <v>20</v>
      </c>
      <c r="F41" s="21">
        <v>334285.90000000002</v>
      </c>
      <c r="G41" s="21">
        <v>16714.295000000002</v>
      </c>
      <c r="H41" s="22">
        <v>13.583333333333334</v>
      </c>
      <c r="I41" s="21">
        <v>24610.004907975464</v>
      </c>
    </row>
    <row r="42" spans="1:9" x14ac:dyDescent="0.2">
      <c r="A42" s="162"/>
      <c r="B42" s="162"/>
      <c r="C42" s="25" t="s">
        <v>26</v>
      </c>
      <c r="D42" s="24" t="s">
        <v>0</v>
      </c>
      <c r="E42" s="22">
        <v>239</v>
      </c>
      <c r="F42" s="21">
        <v>3895386.5599999991</v>
      </c>
      <c r="G42" s="21">
        <v>16298.68853556485</v>
      </c>
      <c r="H42" s="22">
        <v>162.5</v>
      </c>
      <c r="I42" s="21">
        <v>23971.609599999992</v>
      </c>
    </row>
    <row r="43" spans="1:9" x14ac:dyDescent="0.2">
      <c r="A43" s="162"/>
      <c r="B43" s="162"/>
      <c r="C43" s="25" t="s">
        <v>28</v>
      </c>
      <c r="D43" s="24" t="s">
        <v>0</v>
      </c>
      <c r="E43" s="22">
        <v>42</v>
      </c>
      <c r="F43" s="21">
        <v>696061.95999999985</v>
      </c>
      <c r="G43" s="21">
        <v>16572.903809523807</v>
      </c>
      <c r="H43" s="22">
        <v>31.416666666666668</v>
      </c>
      <c r="I43" s="21">
        <v>22155.818355437659</v>
      </c>
    </row>
    <row r="44" spans="1:9" x14ac:dyDescent="0.2">
      <c r="A44" s="162"/>
      <c r="B44" s="162"/>
      <c r="C44" s="163" t="s">
        <v>32</v>
      </c>
      <c r="D44" s="24" t="s">
        <v>19</v>
      </c>
      <c r="E44" s="22"/>
      <c r="F44" s="21">
        <v>28920.71</v>
      </c>
      <c r="G44" s="21"/>
      <c r="H44" s="22">
        <v>1.25</v>
      </c>
      <c r="I44" s="21">
        <v>23136.567999999999</v>
      </c>
    </row>
    <row r="45" spans="1:9" x14ac:dyDescent="0.2">
      <c r="A45" s="162"/>
      <c r="B45" s="162"/>
      <c r="C45" s="163"/>
      <c r="D45" s="24" t="s">
        <v>0</v>
      </c>
      <c r="E45" s="22">
        <v>154</v>
      </c>
      <c r="F45" s="21">
        <v>1702487.0299999993</v>
      </c>
      <c r="G45" s="21">
        <v>11055.110584415581</v>
      </c>
      <c r="H45" s="22">
        <v>123.75</v>
      </c>
      <c r="I45" s="21">
        <v>13757.470949494946</v>
      </c>
    </row>
    <row r="46" spans="1:9" x14ac:dyDescent="0.2">
      <c r="A46" s="162"/>
      <c r="B46" s="162" t="s">
        <v>42</v>
      </c>
      <c r="C46" s="25" t="s">
        <v>39</v>
      </c>
      <c r="D46" s="24" t="s">
        <v>0</v>
      </c>
      <c r="E46" s="22"/>
      <c r="F46" s="21">
        <v>27276</v>
      </c>
      <c r="G46" s="21"/>
      <c r="H46" s="22">
        <v>0.33333333333333331</v>
      </c>
      <c r="I46" s="21">
        <v>81828</v>
      </c>
    </row>
    <row r="47" spans="1:9" x14ac:dyDescent="0.2">
      <c r="A47" s="162"/>
      <c r="B47" s="162"/>
      <c r="C47" s="25" t="s">
        <v>41</v>
      </c>
      <c r="D47" s="24" t="s">
        <v>0</v>
      </c>
      <c r="E47" s="22"/>
      <c r="F47" s="21">
        <v>1284.3200000000002</v>
      </c>
      <c r="G47" s="21"/>
      <c r="H47" s="22">
        <v>0.91666666666666663</v>
      </c>
      <c r="I47" s="21">
        <v>1401.0763636363638</v>
      </c>
    </row>
    <row r="48" spans="1:9" x14ac:dyDescent="0.2">
      <c r="A48" s="162"/>
      <c r="B48" s="162" t="s">
        <v>46</v>
      </c>
      <c r="C48" s="163" t="s">
        <v>46</v>
      </c>
      <c r="D48" s="24" t="s">
        <v>19</v>
      </c>
      <c r="E48" s="22">
        <v>46</v>
      </c>
      <c r="F48" s="21">
        <v>548372.82000000007</v>
      </c>
      <c r="G48" s="21">
        <v>11921.148260869566</v>
      </c>
      <c r="H48" s="22">
        <v>32.25</v>
      </c>
      <c r="I48" s="21">
        <v>17003.808372093023</v>
      </c>
    </row>
    <row r="49" spans="1:9" x14ac:dyDescent="0.2">
      <c r="A49" s="162"/>
      <c r="B49" s="162"/>
      <c r="C49" s="163"/>
      <c r="D49" s="24" t="s">
        <v>0</v>
      </c>
      <c r="E49" s="22">
        <v>2349</v>
      </c>
      <c r="F49" s="21">
        <v>40512662.729999989</v>
      </c>
      <c r="G49" s="21">
        <v>17246.769999999997</v>
      </c>
      <c r="H49" s="22">
        <v>1366.6666666666667</v>
      </c>
      <c r="I49" s="21">
        <v>29643.411753658533</v>
      </c>
    </row>
    <row r="50" spans="1:9" x14ac:dyDescent="0.2">
      <c r="A50" s="162"/>
      <c r="B50" s="162" t="s">
        <v>60</v>
      </c>
      <c r="C50" s="25" t="s">
        <v>57</v>
      </c>
      <c r="D50" s="24" t="s">
        <v>0</v>
      </c>
      <c r="E50" s="22">
        <v>4713</v>
      </c>
      <c r="F50" s="21">
        <v>185042084.6400007</v>
      </c>
      <c r="G50" s="21">
        <v>39262.059121578764</v>
      </c>
      <c r="H50" s="22">
        <v>4234.916666666667</v>
      </c>
      <c r="I50" s="21">
        <v>43694.386266554007</v>
      </c>
    </row>
    <row r="51" spans="1:9" x14ac:dyDescent="0.2">
      <c r="A51" s="162"/>
      <c r="B51" s="162"/>
      <c r="C51" s="25" t="s">
        <v>108</v>
      </c>
      <c r="D51" s="24" t="s">
        <v>0</v>
      </c>
      <c r="E51" s="22"/>
      <c r="F51" s="21">
        <v>7455.3799999999992</v>
      </c>
      <c r="G51" s="21"/>
      <c r="H51" s="22">
        <v>0.16666666666666666</v>
      </c>
      <c r="I51" s="21">
        <v>44732.28</v>
      </c>
    </row>
    <row r="52" spans="1:9" x14ac:dyDescent="0.2">
      <c r="A52" s="162"/>
      <c r="B52" s="162"/>
      <c r="C52" s="25" t="s">
        <v>59</v>
      </c>
      <c r="D52" s="24" t="s">
        <v>0</v>
      </c>
      <c r="E52" s="22"/>
      <c r="F52" s="21">
        <v>16662</v>
      </c>
      <c r="G52" s="21"/>
      <c r="H52" s="22">
        <v>0.33333333333333331</v>
      </c>
      <c r="I52" s="21">
        <v>49986</v>
      </c>
    </row>
    <row r="53" spans="1:9" x14ac:dyDescent="0.2">
      <c r="A53" s="162"/>
      <c r="B53" s="162" t="s">
        <v>61</v>
      </c>
      <c r="C53" s="162" t="s">
        <v>61</v>
      </c>
      <c r="D53" s="162" t="s">
        <v>61</v>
      </c>
      <c r="E53" s="22">
        <v>8120</v>
      </c>
      <c r="F53" s="21">
        <v>1058123674.5500112</v>
      </c>
      <c r="G53" s="21">
        <v>130310.79735837576</v>
      </c>
      <c r="H53" s="22">
        <v>6912.833333333333</v>
      </c>
      <c r="I53" s="21">
        <v>153066.56815343606</v>
      </c>
    </row>
    <row r="54" spans="1:9" x14ac:dyDescent="0.2">
      <c r="A54" s="162" t="s">
        <v>115</v>
      </c>
      <c r="B54" s="162" t="s">
        <v>61</v>
      </c>
      <c r="C54" s="162" t="s">
        <v>61</v>
      </c>
      <c r="D54" s="162" t="s">
        <v>61</v>
      </c>
      <c r="E54" s="22">
        <v>14842</v>
      </c>
      <c r="F54" s="21">
        <v>1358629301.6499586</v>
      </c>
      <c r="G54" s="21">
        <v>91539.502873599151</v>
      </c>
      <c r="H54" s="22">
        <v>13332.833333333334</v>
      </c>
      <c r="I54" s="21">
        <v>101901.01891195608</v>
      </c>
    </row>
    <row r="57" spans="1:9" x14ac:dyDescent="0.2">
      <c r="E57" s="106">
        <f>E30+E53</f>
        <v>15618</v>
      </c>
      <c r="F57" s="106">
        <f t="shared" ref="F57:H57" si="0">F30+F53</f>
        <v>1358629301.6500268</v>
      </c>
      <c r="G57" s="106"/>
      <c r="H57" s="106">
        <f t="shared" si="0"/>
        <v>13332.833333333332</v>
      </c>
      <c r="I57" s="106"/>
    </row>
  </sheetData>
  <mergeCells count="25">
    <mergeCell ref="B50:B52"/>
    <mergeCell ref="B53:D53"/>
    <mergeCell ref="A31:A53"/>
    <mergeCell ref="A54:D54"/>
    <mergeCell ref="C44:C45"/>
    <mergeCell ref="B41:B45"/>
    <mergeCell ref="B46:B47"/>
    <mergeCell ref="C48:C49"/>
    <mergeCell ref="B48:B49"/>
    <mergeCell ref="A2:A30"/>
    <mergeCell ref="B32:B34"/>
    <mergeCell ref="B35:B38"/>
    <mergeCell ref="C39:C40"/>
    <mergeCell ref="B39:B40"/>
    <mergeCell ref="B19:B21"/>
    <mergeCell ref="C22:C24"/>
    <mergeCell ref="B22:B24"/>
    <mergeCell ref="B25:B28"/>
    <mergeCell ref="B30:D30"/>
    <mergeCell ref="B3:B5"/>
    <mergeCell ref="B6:B9"/>
    <mergeCell ref="C10:C12"/>
    <mergeCell ref="B10:B12"/>
    <mergeCell ref="C16:C18"/>
    <mergeCell ref="B13:B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E310B-C55A-F240-BC9E-297573E37EDC}">
  <dimension ref="A1:W44"/>
  <sheetViews>
    <sheetView topLeftCell="H8" workbookViewId="0">
      <selection activeCell="N44" sqref="N44"/>
    </sheetView>
  </sheetViews>
  <sheetFormatPr baseColWidth="10" defaultColWidth="8.83203125" defaultRowHeight="15" x14ac:dyDescent="0.2"/>
  <cols>
    <col min="1" max="1" width="23.5" style="20" bestFit="1" customWidth="1"/>
    <col min="2" max="2" width="24.5" style="20" bestFit="1" customWidth="1"/>
    <col min="3" max="3" width="30.83203125" style="20" bestFit="1" customWidth="1"/>
    <col min="4" max="4" width="27.33203125" style="20" bestFit="1" customWidth="1"/>
    <col min="5" max="5" width="12.33203125" style="20" bestFit="1" customWidth="1"/>
    <col min="6" max="6" width="11" style="20" bestFit="1" customWidth="1"/>
    <col min="7" max="7" width="22.1640625" style="20" bestFit="1" customWidth="1"/>
    <col min="8" max="8" width="13" style="20" bestFit="1" customWidth="1"/>
    <col min="9" max="9" width="27.1640625" style="20" bestFit="1" customWidth="1"/>
    <col min="10" max="12" width="8.83203125" style="20"/>
    <col min="13" max="13" width="13.6640625" style="20" customWidth="1"/>
    <col min="14" max="14" width="8.83203125" style="20"/>
    <col min="15" max="15" width="14.6640625" style="20" bestFit="1" customWidth="1"/>
    <col min="16" max="16" width="8.83203125" style="20"/>
    <col min="17" max="17" width="14.6640625" style="20" bestFit="1" customWidth="1"/>
    <col min="18" max="18" width="10.6640625" style="20" bestFit="1" customWidth="1"/>
    <col min="19" max="19" width="10.6640625" bestFit="1" customWidth="1"/>
    <col min="20" max="20" width="11.6640625" style="20" bestFit="1" customWidth="1"/>
    <col min="21" max="21" width="14.1640625" style="20" bestFit="1" customWidth="1"/>
    <col min="22" max="22" width="9.1640625" style="20" bestFit="1" customWidth="1"/>
    <col min="23" max="23" width="11.6640625" style="20" bestFit="1" customWidth="1"/>
    <col min="24" max="16384" width="8.83203125" style="20"/>
  </cols>
  <sheetData>
    <row r="1" spans="1:23" x14ac:dyDescent="0.2">
      <c r="A1" s="27" t="s">
        <v>121</v>
      </c>
      <c r="B1" s="27" t="s">
        <v>122</v>
      </c>
      <c r="C1" s="27" t="s">
        <v>123</v>
      </c>
      <c r="D1" s="27" t="s">
        <v>124</v>
      </c>
      <c r="E1" s="26" t="s">
        <v>116</v>
      </c>
      <c r="F1" s="26" t="s">
        <v>117</v>
      </c>
      <c r="G1" s="26" t="s">
        <v>118</v>
      </c>
      <c r="H1" s="26" t="s">
        <v>119</v>
      </c>
      <c r="I1" s="26" t="s">
        <v>120</v>
      </c>
      <c r="L1" s="20" t="s">
        <v>131</v>
      </c>
      <c r="N1" s="20" t="s">
        <v>125</v>
      </c>
      <c r="P1" s="20" t="s">
        <v>126</v>
      </c>
      <c r="S1" s="20"/>
    </row>
    <row r="2" spans="1:23" x14ac:dyDescent="0.2">
      <c r="A2" s="162" t="s">
        <v>62</v>
      </c>
      <c r="B2" s="23" t="s">
        <v>2</v>
      </c>
      <c r="C2" s="25" t="s">
        <v>1</v>
      </c>
      <c r="D2" s="24" t="s">
        <v>0</v>
      </c>
      <c r="E2" s="22">
        <v>5488</v>
      </c>
      <c r="F2" s="21">
        <v>25109915.099998005</v>
      </c>
      <c r="G2" s="21">
        <v>4575.421847667275</v>
      </c>
      <c r="H2" s="22">
        <v>4227.916666666667</v>
      </c>
      <c r="I2" s="21">
        <v>5939.0752182906481</v>
      </c>
      <c r="L2" s="73" t="s">
        <v>166</v>
      </c>
      <c r="M2" s="73" t="s">
        <v>128</v>
      </c>
      <c r="N2" s="73" t="s">
        <v>166</v>
      </c>
      <c r="O2" s="73" t="s">
        <v>128</v>
      </c>
      <c r="P2" s="73" t="s">
        <v>166</v>
      </c>
      <c r="Q2" s="73" t="s">
        <v>128</v>
      </c>
      <c r="S2" s="20"/>
    </row>
    <row r="3" spans="1:23" x14ac:dyDescent="0.2">
      <c r="A3" s="162"/>
      <c r="B3" s="23" t="s">
        <v>9</v>
      </c>
      <c r="C3" s="25" t="s">
        <v>4</v>
      </c>
      <c r="D3" s="24" t="s">
        <v>0</v>
      </c>
      <c r="E3" s="22"/>
      <c r="F3" s="21">
        <v>238115.95</v>
      </c>
      <c r="G3" s="21"/>
      <c r="H3" s="22">
        <v>1.5</v>
      </c>
      <c r="I3" s="21">
        <v>158743.96666666667</v>
      </c>
      <c r="P3" s="72">
        <v>93</v>
      </c>
      <c r="S3" s="20"/>
    </row>
    <row r="4" spans="1:23" x14ac:dyDescent="0.2">
      <c r="A4" s="162"/>
      <c r="B4" s="162" t="s">
        <v>18</v>
      </c>
      <c r="C4" s="25" t="s">
        <v>11</v>
      </c>
      <c r="D4" s="24" t="s">
        <v>0</v>
      </c>
      <c r="E4" s="22">
        <v>273</v>
      </c>
      <c r="F4" s="21">
        <v>491764.75999999995</v>
      </c>
      <c r="G4" s="21">
        <v>1801.3361172161171</v>
      </c>
      <c r="H4" s="22">
        <v>93.25</v>
      </c>
      <c r="I4" s="21">
        <v>5273.61672922252</v>
      </c>
      <c r="S4" s="20"/>
    </row>
    <row r="5" spans="1:23" x14ac:dyDescent="0.2">
      <c r="A5" s="162"/>
      <c r="B5" s="162"/>
      <c r="C5" s="25" t="s">
        <v>13</v>
      </c>
      <c r="D5" s="24" t="s">
        <v>0</v>
      </c>
      <c r="E5" s="22">
        <v>151</v>
      </c>
      <c r="F5" s="21">
        <v>566805.61999999965</v>
      </c>
      <c r="G5" s="21">
        <v>3753.6796026490042</v>
      </c>
      <c r="H5" s="22">
        <v>79.5</v>
      </c>
      <c r="I5" s="21">
        <v>7129.6304402515689</v>
      </c>
      <c r="S5" s="20"/>
    </row>
    <row r="6" spans="1:23" x14ac:dyDescent="0.2">
      <c r="A6" s="162"/>
      <c r="B6" s="162"/>
      <c r="C6" s="25" t="s">
        <v>15</v>
      </c>
      <c r="D6" s="24" t="s">
        <v>0</v>
      </c>
      <c r="E6" s="22">
        <v>107</v>
      </c>
      <c r="F6" s="21">
        <v>249178.13999999996</v>
      </c>
      <c r="G6" s="21">
        <v>2328.7676635514013</v>
      </c>
      <c r="H6" s="22">
        <v>46.666666666666664</v>
      </c>
      <c r="I6" s="21">
        <v>5339.5315714285707</v>
      </c>
      <c r="S6" s="20"/>
    </row>
    <row r="7" spans="1:23" x14ac:dyDescent="0.2">
      <c r="A7" s="162"/>
      <c r="B7" s="162"/>
      <c r="C7" s="25" t="s">
        <v>17</v>
      </c>
      <c r="D7" s="24" t="s">
        <v>0</v>
      </c>
      <c r="E7" s="22"/>
      <c r="F7" s="21">
        <v>25926.040000000005</v>
      </c>
      <c r="G7" s="21"/>
      <c r="H7" s="22">
        <v>2.8333333333333335</v>
      </c>
      <c r="I7" s="21">
        <v>9150.3670588235309</v>
      </c>
      <c r="S7" s="20"/>
    </row>
    <row r="8" spans="1:23" x14ac:dyDescent="0.2">
      <c r="A8" s="162"/>
      <c r="B8" s="162" t="s">
        <v>22</v>
      </c>
      <c r="C8" s="163" t="s">
        <v>22</v>
      </c>
      <c r="D8" s="24" t="s">
        <v>19</v>
      </c>
      <c r="E8" s="22">
        <v>28</v>
      </c>
      <c r="F8" s="21">
        <v>173232.06</v>
      </c>
      <c r="G8" s="21">
        <v>6186.8592857142858</v>
      </c>
      <c r="H8" s="22">
        <v>12.416666666666666</v>
      </c>
      <c r="I8" s="21">
        <v>13951.575302013422</v>
      </c>
      <c r="S8" s="20"/>
    </row>
    <row r="9" spans="1:23" x14ac:dyDescent="0.2">
      <c r="A9" s="162"/>
      <c r="B9" s="162"/>
      <c r="C9" s="163"/>
      <c r="D9" s="24" t="s">
        <v>20</v>
      </c>
      <c r="E9" s="22">
        <v>2386</v>
      </c>
      <c r="F9" s="21">
        <v>32315619.149999984</v>
      </c>
      <c r="G9" s="21">
        <v>13543.847087175182</v>
      </c>
      <c r="H9" s="22">
        <v>1640.1666666666667</v>
      </c>
      <c r="I9" s="21">
        <v>19702.643521999787</v>
      </c>
      <c r="S9" s="20"/>
    </row>
    <row r="10" spans="1:23" x14ac:dyDescent="0.2">
      <c r="A10" s="162"/>
      <c r="B10" s="162"/>
      <c r="C10" s="163"/>
      <c r="D10" s="24" t="s">
        <v>0</v>
      </c>
      <c r="E10" s="22">
        <v>352</v>
      </c>
      <c r="F10" s="21">
        <v>2946253.8000000003</v>
      </c>
      <c r="G10" s="21">
        <v>8370.0392045454555</v>
      </c>
      <c r="H10" s="22">
        <v>114.83333333333333</v>
      </c>
      <c r="I10" s="21">
        <v>25656.782002902757</v>
      </c>
      <c r="S10" s="20"/>
    </row>
    <row r="11" spans="1:23" x14ac:dyDescent="0.2">
      <c r="A11" s="162"/>
      <c r="B11" s="162" t="s">
        <v>33</v>
      </c>
      <c r="C11" s="25" t="s">
        <v>26</v>
      </c>
      <c r="D11" s="24" t="s">
        <v>0</v>
      </c>
      <c r="E11" s="22"/>
      <c r="F11" s="21">
        <v>114057.26999999999</v>
      </c>
      <c r="G11" s="21"/>
      <c r="H11" s="22">
        <v>4.833333333333333</v>
      </c>
      <c r="I11" s="21">
        <v>23598.055862068963</v>
      </c>
      <c r="S11" s="20"/>
    </row>
    <row r="12" spans="1:23" x14ac:dyDescent="0.2">
      <c r="A12" s="162"/>
      <c r="B12" s="162"/>
      <c r="C12" s="163" t="s">
        <v>32</v>
      </c>
      <c r="D12" s="24" t="s">
        <v>19</v>
      </c>
      <c r="E12" s="22"/>
      <c r="F12" s="21">
        <v>10475.370000000001</v>
      </c>
      <c r="G12" s="21"/>
      <c r="H12" s="22">
        <v>0.75</v>
      </c>
      <c r="I12" s="21">
        <v>13967.16</v>
      </c>
      <c r="S12" s="20"/>
    </row>
    <row r="13" spans="1:23" x14ac:dyDescent="0.2">
      <c r="A13" s="162"/>
      <c r="B13" s="162"/>
      <c r="C13" s="163"/>
      <c r="D13" s="24" t="s">
        <v>0</v>
      </c>
      <c r="E13" s="22"/>
      <c r="F13" s="21">
        <v>6329.3899999999994</v>
      </c>
      <c r="G13" s="21"/>
      <c r="H13" s="22">
        <v>1.1666666666666667</v>
      </c>
      <c r="I13" s="21">
        <v>5425.1914285714283</v>
      </c>
      <c r="S13" s="20"/>
    </row>
    <row r="14" spans="1:23" x14ac:dyDescent="0.2">
      <c r="A14" s="162"/>
      <c r="B14" s="162" t="s">
        <v>42</v>
      </c>
      <c r="C14" s="25" t="s">
        <v>39</v>
      </c>
      <c r="D14" s="24" t="s">
        <v>0</v>
      </c>
      <c r="E14" s="22"/>
      <c r="F14" s="21">
        <v>61780</v>
      </c>
      <c r="G14" s="21"/>
      <c r="H14" s="22">
        <v>0.5</v>
      </c>
      <c r="I14" s="21">
        <v>123560</v>
      </c>
      <c r="S14" s="20"/>
    </row>
    <row r="15" spans="1:23" x14ac:dyDescent="0.2">
      <c r="A15" s="162"/>
      <c r="B15" s="162"/>
      <c r="C15" s="25" t="s">
        <v>41</v>
      </c>
      <c r="D15" s="24" t="s">
        <v>0</v>
      </c>
      <c r="E15" s="22"/>
      <c r="F15" s="21">
        <v>1451.8400000000001</v>
      </c>
      <c r="G15" s="21"/>
      <c r="H15" s="22">
        <v>0.83333333333333337</v>
      </c>
      <c r="I15" s="21">
        <v>1742.2080000000003</v>
      </c>
      <c r="S15" s="20"/>
      <c r="U15" s="20" t="s">
        <v>170</v>
      </c>
    </row>
    <row r="16" spans="1:23" x14ac:dyDescent="0.2">
      <c r="A16" s="162"/>
      <c r="B16" s="162" t="s">
        <v>46</v>
      </c>
      <c r="C16" s="163" t="s">
        <v>46</v>
      </c>
      <c r="D16" s="24" t="s">
        <v>19</v>
      </c>
      <c r="E16" s="22"/>
      <c r="F16" s="21">
        <v>53745.450000000004</v>
      </c>
      <c r="G16" s="21"/>
      <c r="H16" s="22">
        <v>5.333333333333333</v>
      </c>
      <c r="I16" s="21">
        <v>10077.271875</v>
      </c>
      <c r="S16" s="20"/>
      <c r="T16" s="85" t="s">
        <v>167</v>
      </c>
      <c r="U16" s="73" t="s">
        <v>61</v>
      </c>
      <c r="V16" s="73" t="s">
        <v>174</v>
      </c>
      <c r="W16" s="73" t="s">
        <v>127</v>
      </c>
    </row>
    <row r="17" spans="1:23" x14ac:dyDescent="0.2">
      <c r="A17" s="162"/>
      <c r="B17" s="162"/>
      <c r="C17" s="163"/>
      <c r="D17" s="24" t="s">
        <v>20</v>
      </c>
      <c r="E17" s="22">
        <v>2050</v>
      </c>
      <c r="F17" s="21">
        <v>21521520.640000004</v>
      </c>
      <c r="G17" s="21">
        <v>10498.302751219515</v>
      </c>
      <c r="H17" s="22">
        <v>1297.6666666666667</v>
      </c>
      <c r="I17" s="21">
        <v>16584.783436938098</v>
      </c>
      <c r="S17" s="20"/>
      <c r="T17" s="85" t="s">
        <v>169</v>
      </c>
      <c r="U17" s="84">
        <f>P24*(T41-T24)</f>
        <v>185047448.32901701</v>
      </c>
      <c r="V17" s="84">
        <f>T41-T24</f>
        <v>94847.487610977449</v>
      </c>
      <c r="W17" s="101">
        <f>T41/T24</f>
        <v>2.2535937962025487</v>
      </c>
    </row>
    <row r="18" spans="1:23" x14ac:dyDescent="0.2">
      <c r="A18" s="162"/>
      <c r="B18" s="162"/>
      <c r="C18" s="163"/>
      <c r="D18" s="24" t="s">
        <v>0</v>
      </c>
      <c r="E18" s="22">
        <v>1033</v>
      </c>
      <c r="F18" s="21">
        <v>7790570.8199999984</v>
      </c>
      <c r="G18" s="21">
        <v>7541.6948886737646</v>
      </c>
      <c r="H18" s="22">
        <v>390.91666666666669</v>
      </c>
      <c r="I18" s="21">
        <v>19928.980993391597</v>
      </c>
      <c r="S18" s="20"/>
      <c r="T18" s="85"/>
      <c r="U18" s="84"/>
      <c r="W18" s="84"/>
    </row>
    <row r="19" spans="1:23" x14ac:dyDescent="0.2">
      <c r="A19" s="162"/>
      <c r="B19" s="162" t="s">
        <v>55</v>
      </c>
      <c r="C19" s="25" t="s">
        <v>48</v>
      </c>
      <c r="D19" s="24" t="s">
        <v>20</v>
      </c>
      <c r="E19" s="22">
        <v>5519</v>
      </c>
      <c r="F19" s="21">
        <v>25384268.380000602</v>
      </c>
      <c r="G19" s="21">
        <v>4599.4325747419098</v>
      </c>
      <c r="H19" s="22">
        <v>4396.666666666667</v>
      </c>
      <c r="I19" s="21">
        <v>5773.5257877181048</v>
      </c>
      <c r="S19" s="20"/>
    </row>
    <row r="20" spans="1:23" x14ac:dyDescent="0.2">
      <c r="A20" s="162"/>
      <c r="B20" s="162"/>
      <c r="C20" s="25" t="s">
        <v>50</v>
      </c>
      <c r="D20" s="24" t="s">
        <v>20</v>
      </c>
      <c r="E20" s="22">
        <v>3744</v>
      </c>
      <c r="F20" s="21">
        <v>28303310</v>
      </c>
      <c r="G20" s="21">
        <v>7559.6447649572647</v>
      </c>
      <c r="H20" s="22">
        <v>2254</v>
      </c>
      <c r="I20" s="21">
        <v>12556.925465838507</v>
      </c>
      <c r="S20" s="20"/>
    </row>
    <row r="21" spans="1:23" x14ac:dyDescent="0.2">
      <c r="A21" s="162"/>
      <c r="B21" s="162"/>
      <c r="C21" s="25" t="s">
        <v>52</v>
      </c>
      <c r="D21" s="24" t="s">
        <v>20</v>
      </c>
      <c r="E21" s="22"/>
      <c r="F21" s="21">
        <v>879.99</v>
      </c>
      <c r="G21" s="21"/>
      <c r="H21" s="22">
        <v>0.25</v>
      </c>
      <c r="I21" s="21">
        <v>3519.96</v>
      </c>
      <c r="S21" s="20"/>
    </row>
    <row r="22" spans="1:23" x14ac:dyDescent="0.2">
      <c r="A22" s="162"/>
      <c r="B22" s="162"/>
      <c r="C22" s="25" t="s">
        <v>54</v>
      </c>
      <c r="D22" s="24" t="s">
        <v>20</v>
      </c>
      <c r="E22" s="22">
        <v>5375</v>
      </c>
      <c r="F22" s="21">
        <v>6198962.8599999994</v>
      </c>
      <c r="G22" s="21">
        <v>1153.2954158139535</v>
      </c>
      <c r="H22" s="22">
        <v>3505.9166666666665</v>
      </c>
      <c r="I22" s="21">
        <v>1768.1432416629029</v>
      </c>
      <c r="K22" s="72"/>
      <c r="L22"/>
      <c r="M22"/>
      <c r="N22"/>
      <c r="O22"/>
      <c r="P22"/>
      <c r="Q22"/>
      <c r="R22"/>
      <c r="T22"/>
      <c r="U22"/>
      <c r="V22"/>
      <c r="W22"/>
    </row>
    <row r="23" spans="1:23" x14ac:dyDescent="0.2">
      <c r="A23" s="162"/>
      <c r="B23" s="23" t="s">
        <v>60</v>
      </c>
      <c r="C23" s="25" t="s">
        <v>57</v>
      </c>
      <c r="D23" s="24" t="s">
        <v>0</v>
      </c>
      <c r="E23" s="22">
        <v>57</v>
      </c>
      <c r="F23" s="21">
        <v>1327900.26</v>
      </c>
      <c r="G23" s="21">
        <v>23296.495789473684</v>
      </c>
      <c r="H23" s="22">
        <v>30.5</v>
      </c>
      <c r="I23" s="21">
        <v>43537.713442622953</v>
      </c>
      <c r="P23" s="101">
        <f>P24/P$42</f>
        <v>0.26016802240298709</v>
      </c>
      <c r="R23" s="73" t="s">
        <v>131</v>
      </c>
      <c r="S23" s="73" t="s">
        <v>125</v>
      </c>
      <c r="T23" s="73" t="s">
        <v>126</v>
      </c>
      <c r="U23" s="86" t="s">
        <v>168</v>
      </c>
    </row>
    <row r="24" spans="1:23" x14ac:dyDescent="0.2">
      <c r="A24" s="162"/>
      <c r="B24" s="162" t="s">
        <v>61</v>
      </c>
      <c r="C24" s="162" t="s">
        <v>61</v>
      </c>
      <c r="D24" s="162" t="s">
        <v>61</v>
      </c>
      <c r="E24" s="33">
        <v>5547</v>
      </c>
      <c r="F24" s="34">
        <v>152892062.89000407</v>
      </c>
      <c r="G24" s="34">
        <v>27563.018368488203</v>
      </c>
      <c r="H24" s="33">
        <v>4512.416666666667</v>
      </c>
      <c r="I24" s="34">
        <v>33882.523309387965</v>
      </c>
      <c r="K24" s="72"/>
      <c r="L24" s="32">
        <f>'ISPM 4'!E30</f>
        <v>7498</v>
      </c>
      <c r="M24" s="74">
        <f>'ISPM 4'!F30</f>
        <v>300505627.10001558</v>
      </c>
      <c r="N24" s="32">
        <f>E24</f>
        <v>5547</v>
      </c>
      <c r="O24" s="74">
        <f>F24</f>
        <v>152892062.89000407</v>
      </c>
      <c r="P24" s="32">
        <f>L24-N24</f>
        <v>1951</v>
      </c>
      <c r="Q24" s="74">
        <f>M24-O24</f>
        <v>147613564.21001151</v>
      </c>
      <c r="R24" s="82">
        <f>M24/L24</f>
        <v>40078.104441186391</v>
      </c>
      <c r="S24" s="82">
        <f>O24/N24</f>
        <v>27563.018368488203</v>
      </c>
      <c r="T24" s="82">
        <f>Q24/P24</f>
        <v>75660.463459770122</v>
      </c>
      <c r="U24" s="102">
        <f>P3/P24</f>
        <v>4.7667862634546386E-2</v>
      </c>
      <c r="V24" s="72"/>
      <c r="W24" s="72"/>
    </row>
    <row r="25" spans="1:23" x14ac:dyDescent="0.2">
      <c r="A25" s="162" t="s">
        <v>113</v>
      </c>
      <c r="B25" s="23" t="s">
        <v>2</v>
      </c>
      <c r="C25" s="25" t="s">
        <v>1</v>
      </c>
      <c r="D25" s="24" t="s">
        <v>0</v>
      </c>
      <c r="E25" s="22">
        <v>2325</v>
      </c>
      <c r="F25" s="21">
        <v>7268273.1899999632</v>
      </c>
      <c r="G25" s="21">
        <v>3126.1390064515972</v>
      </c>
      <c r="H25" s="22">
        <v>1366.4166666666667</v>
      </c>
      <c r="I25" s="21">
        <v>5319.2217039702118</v>
      </c>
      <c r="P25" s="101"/>
      <c r="S25" s="20"/>
    </row>
    <row r="26" spans="1:23" x14ac:dyDescent="0.2">
      <c r="A26" s="162"/>
      <c r="B26" s="162" t="s">
        <v>9</v>
      </c>
      <c r="C26" s="25" t="s">
        <v>4</v>
      </c>
      <c r="D26" s="24" t="s">
        <v>0</v>
      </c>
      <c r="E26" s="77">
        <v>117</v>
      </c>
      <c r="F26" s="78">
        <v>14266274.030000003</v>
      </c>
      <c r="G26" s="78">
        <v>121933.96606837609</v>
      </c>
      <c r="H26" s="77">
        <v>92.833333333333329</v>
      </c>
      <c r="I26" s="78">
        <v>153676.2014003591</v>
      </c>
      <c r="K26" s="79"/>
      <c r="L26" s="81">
        <f>'ISPM 4'!E32</f>
        <v>4766</v>
      </c>
      <c r="M26" s="80">
        <f>'ISPM 4'!F32</f>
        <v>743692324.65002012</v>
      </c>
      <c r="N26" s="81">
        <f>E26</f>
        <v>117</v>
      </c>
      <c r="O26" s="80">
        <f>F26</f>
        <v>14266274.030000003</v>
      </c>
      <c r="P26" s="81">
        <f>L26-N26</f>
        <v>4649</v>
      </c>
      <c r="Q26" s="80">
        <f>M26-O26</f>
        <v>729426050.62002015</v>
      </c>
      <c r="R26" s="82">
        <f>M26/L26</f>
        <v>156041.19275073858</v>
      </c>
      <c r="S26" s="82">
        <f>O26/N26</f>
        <v>121933.96606837609</v>
      </c>
      <c r="T26" s="82">
        <f>Q26/P26</f>
        <v>156899.55917832226</v>
      </c>
      <c r="U26" s="83">
        <f>P26/P41</f>
        <v>0.80810012167564749</v>
      </c>
      <c r="V26" s="79"/>
      <c r="W26" s="79"/>
    </row>
    <row r="27" spans="1:23" x14ac:dyDescent="0.2">
      <c r="A27" s="162"/>
      <c r="B27" s="162"/>
      <c r="C27" s="25" t="s">
        <v>8</v>
      </c>
      <c r="D27" s="24" t="s">
        <v>0</v>
      </c>
      <c r="E27" s="22">
        <v>20</v>
      </c>
      <c r="F27" s="21">
        <v>709503.79999999993</v>
      </c>
      <c r="G27" s="21">
        <v>35475.189999999995</v>
      </c>
      <c r="H27" s="22">
        <v>18.833333333333332</v>
      </c>
      <c r="I27" s="21">
        <v>37672.768141592911</v>
      </c>
      <c r="P27" s="101"/>
      <c r="S27" s="20"/>
    </row>
    <row r="28" spans="1:23" x14ac:dyDescent="0.2">
      <c r="A28" s="162"/>
      <c r="B28" s="162" t="s">
        <v>18</v>
      </c>
      <c r="C28" s="25" t="s">
        <v>11</v>
      </c>
      <c r="D28" s="24" t="s">
        <v>0</v>
      </c>
      <c r="E28" s="22">
        <v>214</v>
      </c>
      <c r="F28" s="21">
        <v>317919.88999999996</v>
      </c>
      <c r="G28" s="21">
        <v>1485.6069626168223</v>
      </c>
      <c r="H28" s="22">
        <v>57.666666666666664</v>
      </c>
      <c r="I28" s="21">
        <v>5513.0616763005773</v>
      </c>
      <c r="S28" s="20"/>
    </row>
    <row r="29" spans="1:23" x14ac:dyDescent="0.2">
      <c r="A29" s="162"/>
      <c r="B29" s="162"/>
      <c r="C29" s="25" t="s">
        <v>13</v>
      </c>
      <c r="D29" s="24" t="s">
        <v>0</v>
      </c>
      <c r="E29" s="22">
        <v>80</v>
      </c>
      <c r="F29" s="21">
        <v>244024.94</v>
      </c>
      <c r="G29" s="21">
        <v>3050.3117499999998</v>
      </c>
      <c r="H29" s="22">
        <v>37.833333333333336</v>
      </c>
      <c r="I29" s="21">
        <v>6449.9984140969163</v>
      </c>
      <c r="S29" s="20"/>
    </row>
    <row r="30" spans="1:23" x14ac:dyDescent="0.2">
      <c r="A30" s="162"/>
      <c r="B30" s="162"/>
      <c r="C30" s="25" t="s">
        <v>15</v>
      </c>
      <c r="D30" s="24" t="s">
        <v>0</v>
      </c>
      <c r="E30" s="22">
        <v>42</v>
      </c>
      <c r="F30" s="21">
        <v>102393.01999999999</v>
      </c>
      <c r="G30" s="21">
        <v>2437.9290476190472</v>
      </c>
      <c r="H30" s="22">
        <v>18.75</v>
      </c>
      <c r="I30" s="21">
        <v>5460.9610666666658</v>
      </c>
      <c r="S30" s="20"/>
    </row>
    <row r="31" spans="1:23" x14ac:dyDescent="0.2">
      <c r="A31" s="162"/>
      <c r="B31" s="162"/>
      <c r="C31" s="25" t="s">
        <v>17</v>
      </c>
      <c r="D31" s="24" t="s">
        <v>0</v>
      </c>
      <c r="E31" s="22"/>
      <c r="F31" s="21">
        <v>11503.730000000001</v>
      </c>
      <c r="G31" s="21"/>
      <c r="H31" s="22">
        <v>1.25</v>
      </c>
      <c r="I31" s="21">
        <v>9202.9840000000022</v>
      </c>
      <c r="S31" s="20"/>
    </row>
    <row r="32" spans="1:23" x14ac:dyDescent="0.2">
      <c r="A32" s="162"/>
      <c r="B32" s="162" t="s">
        <v>22</v>
      </c>
      <c r="C32" s="163" t="s">
        <v>22</v>
      </c>
      <c r="D32" s="24" t="s">
        <v>19</v>
      </c>
      <c r="E32" s="22">
        <v>113</v>
      </c>
      <c r="F32" s="21">
        <v>1012864.9100000001</v>
      </c>
      <c r="G32" s="21">
        <v>8963.4062831858428</v>
      </c>
      <c r="H32" s="22">
        <v>65.833333333333329</v>
      </c>
      <c r="I32" s="21">
        <v>15385.2897721519</v>
      </c>
      <c r="S32" s="20"/>
    </row>
    <row r="33" spans="1:21" x14ac:dyDescent="0.2">
      <c r="A33" s="162"/>
      <c r="B33" s="162"/>
      <c r="C33" s="163"/>
      <c r="D33" s="24" t="s">
        <v>0</v>
      </c>
      <c r="E33" s="22">
        <v>1026</v>
      </c>
      <c r="F33" s="21">
        <v>18346097.679999996</v>
      </c>
      <c r="G33" s="21">
        <v>17881.186822612082</v>
      </c>
      <c r="H33" s="22">
        <v>589</v>
      </c>
      <c r="I33" s="21">
        <v>31147.873820033947</v>
      </c>
      <c r="S33" s="20"/>
    </row>
    <row r="34" spans="1:21" x14ac:dyDescent="0.2">
      <c r="A34" s="162"/>
      <c r="B34" s="162" t="s">
        <v>33</v>
      </c>
      <c r="C34" s="25" t="s">
        <v>26</v>
      </c>
      <c r="D34" s="24" t="s">
        <v>0</v>
      </c>
      <c r="E34" s="22"/>
      <c r="F34" s="21">
        <v>61140.670000000006</v>
      </c>
      <c r="G34" s="21"/>
      <c r="H34" s="22">
        <v>2.25</v>
      </c>
      <c r="I34" s="21">
        <v>27173.631111111114</v>
      </c>
      <c r="S34" s="20"/>
    </row>
    <row r="35" spans="1:21" x14ac:dyDescent="0.2">
      <c r="A35" s="162"/>
      <c r="B35" s="162"/>
      <c r="C35" s="25" t="s">
        <v>32</v>
      </c>
      <c r="D35" s="24" t="s">
        <v>0</v>
      </c>
      <c r="E35" s="22"/>
      <c r="F35" s="21">
        <v>48505.19</v>
      </c>
      <c r="G35" s="21"/>
      <c r="H35" s="22">
        <v>2.0833333333333335</v>
      </c>
      <c r="I35" s="21">
        <v>23282.491200000004</v>
      </c>
      <c r="S35" s="20"/>
    </row>
    <row r="36" spans="1:21" x14ac:dyDescent="0.2">
      <c r="A36" s="162"/>
      <c r="B36" s="162" t="s">
        <v>42</v>
      </c>
      <c r="C36" s="25" t="s">
        <v>39</v>
      </c>
      <c r="D36" s="24" t="s">
        <v>0</v>
      </c>
      <c r="E36" s="22"/>
      <c r="F36" s="21">
        <v>27276</v>
      </c>
      <c r="G36" s="21"/>
      <c r="H36" s="22">
        <v>0.33333333333333331</v>
      </c>
      <c r="I36" s="21">
        <v>81828</v>
      </c>
      <c r="S36" s="20"/>
    </row>
    <row r="37" spans="1:21" x14ac:dyDescent="0.2">
      <c r="A37" s="162"/>
      <c r="B37" s="162"/>
      <c r="C37" s="25" t="s">
        <v>41</v>
      </c>
      <c r="D37" s="24" t="s">
        <v>0</v>
      </c>
      <c r="E37" s="22"/>
      <c r="F37" s="21">
        <v>1284.3200000000002</v>
      </c>
      <c r="G37" s="21"/>
      <c r="H37" s="22">
        <v>0.91666666666666663</v>
      </c>
      <c r="I37" s="21">
        <v>1401.0763636363638</v>
      </c>
      <c r="S37" s="20"/>
    </row>
    <row r="38" spans="1:21" x14ac:dyDescent="0.2">
      <c r="A38" s="162"/>
      <c r="B38" s="162" t="s">
        <v>46</v>
      </c>
      <c r="C38" s="163" t="s">
        <v>46</v>
      </c>
      <c r="D38" s="24" t="s">
        <v>19</v>
      </c>
      <c r="E38" s="22">
        <v>38</v>
      </c>
      <c r="F38" s="21">
        <v>460408.7300000001</v>
      </c>
      <c r="G38" s="21">
        <v>12116.019210526318</v>
      </c>
      <c r="H38" s="22">
        <v>26.583333333333332</v>
      </c>
      <c r="I38" s="21">
        <v>17319.450658307214</v>
      </c>
      <c r="L38"/>
      <c r="M38"/>
      <c r="N38"/>
      <c r="O38"/>
      <c r="P38"/>
      <c r="Q38"/>
      <c r="R38"/>
      <c r="T38"/>
      <c r="U38"/>
    </row>
    <row r="39" spans="1:21" x14ac:dyDescent="0.2">
      <c r="A39" s="162"/>
      <c r="B39" s="162"/>
      <c r="C39" s="163"/>
      <c r="D39" s="24" t="s">
        <v>0</v>
      </c>
      <c r="E39" s="22">
        <v>1930</v>
      </c>
      <c r="F39" s="21">
        <v>32515237.229999956</v>
      </c>
      <c r="G39" s="21">
        <v>16847.273176165781</v>
      </c>
      <c r="H39" s="22">
        <v>1086.8333333333333</v>
      </c>
      <c r="I39" s="21">
        <v>29917.408891274303</v>
      </c>
      <c r="S39" s="20"/>
    </row>
    <row r="40" spans="1:21" x14ac:dyDescent="0.2">
      <c r="A40" s="162"/>
      <c r="B40" s="23" t="s">
        <v>60</v>
      </c>
      <c r="C40" s="25" t="s">
        <v>57</v>
      </c>
      <c r="D40" s="24" t="s">
        <v>0</v>
      </c>
      <c r="E40" s="22">
        <v>88</v>
      </c>
      <c r="F40" s="21">
        <v>1798724.7100000004</v>
      </c>
      <c r="G40" s="21">
        <v>20440.053522727278</v>
      </c>
      <c r="H40" s="22">
        <v>43.25</v>
      </c>
      <c r="I40" s="21">
        <v>41589.01063583816</v>
      </c>
      <c r="P40" s="101">
        <f>P41/P$42</f>
        <v>0.76716895586078149</v>
      </c>
    </row>
    <row r="41" spans="1:21" x14ac:dyDescent="0.2">
      <c r="A41" s="162"/>
      <c r="B41" s="162" t="s">
        <v>61</v>
      </c>
      <c r="C41" s="162" t="s">
        <v>61</v>
      </c>
      <c r="D41" s="162" t="s">
        <v>61</v>
      </c>
      <c r="E41" s="22">
        <v>2367</v>
      </c>
      <c r="F41" s="21">
        <v>77191432.040000305</v>
      </c>
      <c r="G41" s="21">
        <v>32611.504875369796</v>
      </c>
      <c r="H41" s="22">
        <v>1433.9166666666667</v>
      </c>
      <c r="I41" s="21">
        <v>53832.578862091221</v>
      </c>
      <c r="L41" s="32">
        <f>'ISPM 4'!E53</f>
        <v>8120</v>
      </c>
      <c r="M41" s="74">
        <f>'ISPM 4'!F53</f>
        <v>1058123674.5500112</v>
      </c>
      <c r="N41" s="32">
        <f>E41</f>
        <v>2367</v>
      </c>
      <c r="O41" s="74">
        <f>F41</f>
        <v>77191432.040000305</v>
      </c>
      <c r="P41" s="32">
        <f>L41-N41</f>
        <v>5753</v>
      </c>
      <c r="Q41" s="74">
        <f>M41-O41</f>
        <v>980932242.51001084</v>
      </c>
      <c r="R41" s="82">
        <f>M41/L41</f>
        <v>130310.79735837576</v>
      </c>
      <c r="S41" s="82">
        <f>O41/N41</f>
        <v>32611.504875369796</v>
      </c>
      <c r="T41" s="82">
        <f>Q41/P41</f>
        <v>170507.95107074757</v>
      </c>
    </row>
    <row r="42" spans="1:21" x14ac:dyDescent="0.2">
      <c r="A42" s="162" t="s">
        <v>115</v>
      </c>
      <c r="B42" s="162" t="s">
        <v>61</v>
      </c>
      <c r="C42" s="162" t="s">
        <v>61</v>
      </c>
      <c r="D42" s="162" t="s">
        <v>61</v>
      </c>
      <c r="E42" s="22">
        <v>7343</v>
      </c>
      <c r="F42" s="21">
        <v>230083494.93000963</v>
      </c>
      <c r="G42" s="21">
        <v>31333.718497890459</v>
      </c>
      <c r="H42" s="22">
        <v>5946.333333333333</v>
      </c>
      <c r="I42" s="21">
        <v>38693.339581256172</v>
      </c>
      <c r="L42" s="103">
        <f>'ISPM 4'!E54</f>
        <v>14842</v>
      </c>
      <c r="M42" s="104">
        <f>'ISPM 4'!F54</f>
        <v>1358629301.6499586</v>
      </c>
      <c r="N42" s="105">
        <f>E42</f>
        <v>7343</v>
      </c>
      <c r="O42" s="104">
        <f>F42</f>
        <v>230083494.93000963</v>
      </c>
      <c r="P42" s="32">
        <f>L42-N42</f>
        <v>7499</v>
      </c>
      <c r="Q42" s="74">
        <f>M42-O42</f>
        <v>1128545806.719949</v>
      </c>
    </row>
    <row r="44" spans="1:21" x14ac:dyDescent="0.2">
      <c r="L44" s="106">
        <f>L24+L41</f>
        <v>15618</v>
      </c>
      <c r="N44" s="106">
        <f>N24+N41</f>
        <v>7914</v>
      </c>
      <c r="P44" s="106">
        <f>P24+P41</f>
        <v>7704</v>
      </c>
    </row>
  </sheetData>
  <mergeCells count="22">
    <mergeCell ref="A2:A24"/>
    <mergeCell ref="B26:B27"/>
    <mergeCell ref="B28:B31"/>
    <mergeCell ref="C32:C33"/>
    <mergeCell ref="B32:B33"/>
    <mergeCell ref="A25:A41"/>
    <mergeCell ref="B14:B15"/>
    <mergeCell ref="C16:C18"/>
    <mergeCell ref="B16:B18"/>
    <mergeCell ref="B19:B22"/>
    <mergeCell ref="B24:D24"/>
    <mergeCell ref="B4:B7"/>
    <mergeCell ref="C8:C10"/>
    <mergeCell ref="B8:B10"/>
    <mergeCell ref="C12:C13"/>
    <mergeCell ref="B11:B13"/>
    <mergeCell ref="A42:D42"/>
    <mergeCell ref="B34:B35"/>
    <mergeCell ref="B36:B37"/>
    <mergeCell ref="C38:C39"/>
    <mergeCell ref="B38:B39"/>
    <mergeCell ref="B41:D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204E-FAEE-1F45-A7CD-DC17F05C114A}">
  <dimension ref="A1:S50"/>
  <sheetViews>
    <sheetView showGridLines="0" topLeftCell="A22" zoomScale="120" zoomScaleNormal="120" workbookViewId="0">
      <selection activeCell="H50" sqref="H50"/>
    </sheetView>
  </sheetViews>
  <sheetFormatPr baseColWidth="10" defaultColWidth="8.83203125" defaultRowHeight="15" x14ac:dyDescent="0.2"/>
  <cols>
    <col min="1" max="1" width="4.5" style="20" customWidth="1"/>
    <col min="2" max="2" width="24.5" style="20" bestFit="1" customWidth="1"/>
    <col min="3" max="3" width="30.83203125" style="20" bestFit="1" customWidth="1"/>
    <col min="4" max="4" width="27.33203125" style="20" hidden="1" customWidth="1"/>
    <col min="5" max="5" width="12.33203125" style="20" bestFit="1" customWidth="1"/>
    <col min="6" max="6" width="11" style="20" bestFit="1" customWidth="1"/>
    <col min="7" max="7" width="22.1640625" style="20" bestFit="1" customWidth="1"/>
    <col min="8" max="8" width="13" style="20" bestFit="1" customWidth="1"/>
    <col min="9" max="9" width="27.1640625" style="20" bestFit="1" customWidth="1"/>
    <col min="10" max="10" width="8.83203125" style="20"/>
    <col min="11" max="11" width="22.5" style="20" bestFit="1" customWidth="1"/>
    <col min="12" max="16384" width="8.83203125" style="20"/>
  </cols>
  <sheetData>
    <row r="1" spans="1:19" x14ac:dyDescent="0.2">
      <c r="K1"/>
      <c r="L1"/>
      <c r="M1"/>
      <c r="N1"/>
      <c r="O1"/>
      <c r="P1"/>
      <c r="Q1"/>
      <c r="R1"/>
      <c r="S1"/>
    </row>
    <row r="2" spans="1:19" x14ac:dyDescent="0.2">
      <c r="A2" s="27" t="s">
        <v>121</v>
      </c>
      <c r="B2" s="27" t="s">
        <v>122</v>
      </c>
      <c r="C2" s="27" t="s">
        <v>123</v>
      </c>
      <c r="D2" s="27" t="s">
        <v>124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120</v>
      </c>
      <c r="K2"/>
      <c r="L2"/>
      <c r="M2"/>
      <c r="N2"/>
      <c r="O2"/>
      <c r="P2"/>
      <c r="Q2"/>
      <c r="R2"/>
      <c r="S2"/>
    </row>
    <row r="3" spans="1:19" x14ac:dyDescent="0.2">
      <c r="A3" s="165" t="s">
        <v>62</v>
      </c>
      <c r="B3" s="23" t="s">
        <v>2</v>
      </c>
      <c r="C3" s="25" t="s">
        <v>1</v>
      </c>
      <c r="D3" s="24" t="s">
        <v>0</v>
      </c>
      <c r="E3" s="22">
        <v>2363</v>
      </c>
      <c r="F3" s="21">
        <v>12096503.180000216</v>
      </c>
      <c r="G3" s="21">
        <v>5119.1295725773234</v>
      </c>
      <c r="H3" s="22">
        <v>1958.5</v>
      </c>
      <c r="I3" s="21">
        <v>6176.4121419454759</v>
      </c>
      <c r="K3"/>
      <c r="L3"/>
      <c r="M3"/>
      <c r="N3"/>
      <c r="O3"/>
      <c r="P3"/>
      <c r="Q3"/>
      <c r="R3"/>
      <c r="S3"/>
    </row>
    <row r="4" spans="1:19" x14ac:dyDescent="0.2">
      <c r="A4" s="165"/>
      <c r="B4" s="162" t="s">
        <v>9</v>
      </c>
      <c r="C4" s="25" t="s">
        <v>4</v>
      </c>
      <c r="D4" s="24" t="s">
        <v>0</v>
      </c>
      <c r="E4" s="22"/>
      <c r="F4" s="21">
        <v>1639339.5299999998</v>
      </c>
      <c r="G4" s="21"/>
      <c r="H4" s="22">
        <v>11</v>
      </c>
      <c r="I4" s="21">
        <v>149030.86636363633</v>
      </c>
      <c r="K4"/>
      <c r="L4"/>
      <c r="M4"/>
      <c r="N4"/>
      <c r="O4"/>
      <c r="P4"/>
      <c r="Q4"/>
      <c r="R4"/>
      <c r="S4"/>
    </row>
    <row r="5" spans="1:19" x14ac:dyDescent="0.2">
      <c r="A5" s="165"/>
      <c r="B5" s="162"/>
      <c r="C5" s="25" t="s">
        <v>8</v>
      </c>
      <c r="D5" s="24" t="s">
        <v>0</v>
      </c>
      <c r="E5" s="22"/>
      <c r="F5" s="21">
        <v>105105.48999999999</v>
      </c>
      <c r="G5" s="21"/>
      <c r="H5" s="22">
        <v>2.6666666666666665</v>
      </c>
      <c r="I5" s="21">
        <v>39414.558749999997</v>
      </c>
      <c r="K5"/>
      <c r="L5"/>
      <c r="M5"/>
      <c r="N5"/>
      <c r="O5"/>
      <c r="P5"/>
      <c r="Q5"/>
      <c r="R5"/>
      <c r="S5"/>
    </row>
    <row r="6" spans="1:19" x14ac:dyDescent="0.2">
      <c r="A6" s="165"/>
      <c r="B6" s="162" t="s">
        <v>18</v>
      </c>
      <c r="C6" s="25" t="s">
        <v>11</v>
      </c>
      <c r="D6" s="24" t="s">
        <v>0</v>
      </c>
      <c r="E6" s="22">
        <v>185</v>
      </c>
      <c r="F6" s="21">
        <v>559744.67999999993</v>
      </c>
      <c r="G6" s="21">
        <v>3025.6469189189183</v>
      </c>
      <c r="H6" s="22">
        <v>85.083333333333329</v>
      </c>
      <c r="I6" s="21">
        <v>6578.7817433888331</v>
      </c>
      <c r="K6"/>
      <c r="L6"/>
      <c r="M6"/>
      <c r="N6"/>
      <c r="O6"/>
      <c r="P6"/>
      <c r="Q6"/>
      <c r="R6"/>
      <c r="S6"/>
    </row>
    <row r="7" spans="1:19" x14ac:dyDescent="0.2">
      <c r="A7" s="165"/>
      <c r="B7" s="162"/>
      <c r="C7" s="25" t="s">
        <v>13</v>
      </c>
      <c r="D7" s="24" t="s">
        <v>0</v>
      </c>
      <c r="E7" s="22">
        <v>82</v>
      </c>
      <c r="F7" s="21">
        <v>369202.1599999998</v>
      </c>
      <c r="G7" s="21">
        <v>4502.4653658536563</v>
      </c>
      <c r="H7" s="22">
        <v>54.083333333333336</v>
      </c>
      <c r="I7" s="21">
        <v>6826.5422496147894</v>
      </c>
      <c r="K7"/>
      <c r="L7"/>
      <c r="M7"/>
      <c r="N7"/>
      <c r="O7"/>
      <c r="P7"/>
      <c r="Q7"/>
      <c r="R7"/>
      <c r="S7"/>
    </row>
    <row r="8" spans="1:19" x14ac:dyDescent="0.2">
      <c r="A8" s="165"/>
      <c r="B8" s="162"/>
      <c r="C8" s="25" t="s">
        <v>15</v>
      </c>
      <c r="D8" s="24" t="s">
        <v>0</v>
      </c>
      <c r="E8" s="22">
        <v>49</v>
      </c>
      <c r="F8" s="21">
        <v>120154.40000000001</v>
      </c>
      <c r="G8" s="21">
        <v>2452.1306122448982</v>
      </c>
      <c r="H8" s="22">
        <v>19.583333333333332</v>
      </c>
      <c r="I8" s="21">
        <v>6135.5438297872342</v>
      </c>
      <c r="K8"/>
      <c r="L8"/>
      <c r="M8"/>
      <c r="N8"/>
      <c r="O8"/>
      <c r="P8"/>
      <c r="Q8"/>
      <c r="R8"/>
      <c r="S8"/>
    </row>
    <row r="9" spans="1:19" x14ac:dyDescent="0.2">
      <c r="A9" s="165"/>
      <c r="B9" s="162"/>
      <c r="C9" s="25" t="s">
        <v>17</v>
      </c>
      <c r="D9" s="24" t="s">
        <v>0</v>
      </c>
      <c r="E9" s="22"/>
      <c r="F9" s="21">
        <v>738.77999999999986</v>
      </c>
      <c r="G9" s="21"/>
      <c r="H9" s="22">
        <v>0.33333333333333331</v>
      </c>
      <c r="I9" s="21">
        <v>2216.3399999999997</v>
      </c>
    </row>
    <row r="10" spans="1:19" x14ac:dyDescent="0.2">
      <c r="A10" s="165"/>
      <c r="B10" s="162" t="s">
        <v>22</v>
      </c>
      <c r="C10" s="163" t="s">
        <v>22</v>
      </c>
      <c r="D10" s="24" t="s">
        <v>19</v>
      </c>
      <c r="E10" s="22"/>
      <c r="F10" s="21">
        <v>296293.43</v>
      </c>
      <c r="G10" s="21"/>
      <c r="H10" s="22">
        <v>6.583333333333333</v>
      </c>
      <c r="I10" s="21">
        <v>45006.596962025316</v>
      </c>
    </row>
    <row r="11" spans="1:19" x14ac:dyDescent="0.2">
      <c r="A11" s="165"/>
      <c r="B11" s="162"/>
      <c r="C11" s="163"/>
      <c r="D11" s="24" t="s">
        <v>20</v>
      </c>
      <c r="E11" s="22">
        <v>1416</v>
      </c>
      <c r="F11" s="21">
        <v>43927986.209999979</v>
      </c>
      <c r="G11" s="21">
        <v>31022.589131355919</v>
      </c>
      <c r="H11" s="22">
        <v>1148.5833333333333</v>
      </c>
      <c r="I11" s="21">
        <v>38245.362730900364</v>
      </c>
    </row>
    <row r="12" spans="1:19" x14ac:dyDescent="0.2">
      <c r="A12" s="165"/>
      <c r="B12" s="162"/>
      <c r="C12" s="163"/>
      <c r="D12" s="24" t="s">
        <v>0</v>
      </c>
      <c r="E12" s="22">
        <v>81</v>
      </c>
      <c r="F12" s="21">
        <v>688856.70000000007</v>
      </c>
      <c r="G12" s="21">
        <v>8504.4037037037051</v>
      </c>
      <c r="H12" s="22">
        <v>23.833333333333332</v>
      </c>
      <c r="I12" s="21">
        <v>28903.078321678324</v>
      </c>
    </row>
    <row r="13" spans="1:19" x14ac:dyDescent="0.2">
      <c r="A13" s="165"/>
      <c r="B13" s="162" t="s">
        <v>33</v>
      </c>
      <c r="C13" s="25" t="s">
        <v>26</v>
      </c>
      <c r="D13" s="24" t="s">
        <v>0</v>
      </c>
      <c r="E13" s="22"/>
      <c r="F13" s="21">
        <v>130964.81</v>
      </c>
      <c r="G13" s="21"/>
      <c r="H13" s="22">
        <v>5.166666666666667</v>
      </c>
      <c r="I13" s="21">
        <v>25348.027741935482</v>
      </c>
    </row>
    <row r="14" spans="1:19" x14ac:dyDescent="0.2">
      <c r="A14" s="165"/>
      <c r="B14" s="162"/>
      <c r="C14" s="163" t="s">
        <v>32</v>
      </c>
      <c r="D14" s="24" t="s">
        <v>20</v>
      </c>
      <c r="E14" s="22"/>
      <c r="F14" s="21">
        <v>65024.480000000003</v>
      </c>
      <c r="G14" s="21"/>
      <c r="H14" s="22">
        <v>4.833333333333333</v>
      </c>
      <c r="I14" s="21">
        <v>13453.340689655173</v>
      </c>
    </row>
    <row r="15" spans="1:19" x14ac:dyDescent="0.2">
      <c r="A15" s="165"/>
      <c r="B15" s="162"/>
      <c r="C15" s="163"/>
      <c r="D15" s="24" t="s">
        <v>0</v>
      </c>
      <c r="E15" s="22"/>
      <c r="F15" s="21">
        <v>21516.079999999998</v>
      </c>
      <c r="G15" s="21"/>
      <c r="H15" s="22">
        <v>2</v>
      </c>
      <c r="I15" s="21">
        <v>10758.039999999999</v>
      </c>
    </row>
    <row r="16" spans="1:19" x14ac:dyDescent="0.2">
      <c r="A16" s="165"/>
      <c r="B16" s="162" t="s">
        <v>42</v>
      </c>
      <c r="C16" s="25" t="s">
        <v>35</v>
      </c>
      <c r="D16" s="24" t="s">
        <v>0</v>
      </c>
      <c r="E16" s="22"/>
      <c r="F16" s="21">
        <v>146756</v>
      </c>
      <c r="G16" s="21"/>
      <c r="H16" s="22">
        <v>0.58333333333333337</v>
      </c>
      <c r="I16" s="21">
        <v>251581.71428571432</v>
      </c>
    </row>
    <row r="17" spans="1:9" x14ac:dyDescent="0.2">
      <c r="A17" s="165"/>
      <c r="B17" s="162"/>
      <c r="C17" s="25" t="s">
        <v>39</v>
      </c>
      <c r="D17" s="24" t="s">
        <v>0</v>
      </c>
      <c r="E17" s="22"/>
      <c r="F17" s="21">
        <v>53213</v>
      </c>
      <c r="G17" s="21"/>
      <c r="H17" s="22">
        <v>0.58333333333333337</v>
      </c>
      <c r="I17" s="21">
        <v>91222.28571428571</v>
      </c>
    </row>
    <row r="18" spans="1:9" x14ac:dyDescent="0.2">
      <c r="A18" s="165"/>
      <c r="B18" s="162"/>
      <c r="C18" s="25" t="s">
        <v>41</v>
      </c>
      <c r="D18" s="24" t="s">
        <v>0</v>
      </c>
      <c r="E18" s="22"/>
      <c r="F18" s="21">
        <v>446.72</v>
      </c>
      <c r="G18" s="21"/>
      <c r="H18" s="22">
        <v>0.16666666666666666</v>
      </c>
      <c r="I18" s="21">
        <v>2680.32</v>
      </c>
    </row>
    <row r="19" spans="1:9" x14ac:dyDescent="0.2">
      <c r="A19" s="165"/>
      <c r="B19" s="162" t="s">
        <v>46</v>
      </c>
      <c r="C19" s="163" t="s">
        <v>46</v>
      </c>
      <c r="D19" s="24" t="s">
        <v>19</v>
      </c>
      <c r="E19" s="22"/>
      <c r="F19" s="21">
        <v>8488</v>
      </c>
      <c r="G19" s="21"/>
      <c r="H19" s="22">
        <v>1.1666666666666667</v>
      </c>
      <c r="I19" s="21">
        <v>7275.4285714285725</v>
      </c>
    </row>
    <row r="20" spans="1:9" x14ac:dyDescent="0.2">
      <c r="A20" s="165"/>
      <c r="B20" s="162"/>
      <c r="C20" s="163"/>
      <c r="D20" s="24" t="s">
        <v>20</v>
      </c>
      <c r="E20" s="22">
        <v>1025</v>
      </c>
      <c r="F20" s="21">
        <v>15308689.150000002</v>
      </c>
      <c r="G20" s="21">
        <v>14935.306487804881</v>
      </c>
      <c r="H20" s="22">
        <v>702.75</v>
      </c>
      <c r="I20" s="21">
        <v>21783.976022767703</v>
      </c>
    </row>
    <row r="21" spans="1:9" x14ac:dyDescent="0.2">
      <c r="A21" s="165"/>
      <c r="B21" s="162"/>
      <c r="C21" s="163"/>
      <c r="D21" s="24" t="s">
        <v>0</v>
      </c>
      <c r="E21" s="22">
        <v>387</v>
      </c>
      <c r="F21" s="21">
        <v>3380665.57</v>
      </c>
      <c r="G21" s="21">
        <v>8735.5699483204135</v>
      </c>
      <c r="H21" s="22">
        <v>161.33333333333334</v>
      </c>
      <c r="I21" s="21">
        <v>20954.53865702479</v>
      </c>
    </row>
    <row r="22" spans="1:9" x14ac:dyDescent="0.2">
      <c r="A22" s="165"/>
      <c r="B22" s="162" t="s">
        <v>55</v>
      </c>
      <c r="C22" s="25" t="s">
        <v>48</v>
      </c>
      <c r="D22" s="24" t="s">
        <v>20</v>
      </c>
      <c r="E22" s="22">
        <v>2372</v>
      </c>
      <c r="F22" s="21">
        <v>13369601.340000093</v>
      </c>
      <c r="G22" s="21">
        <v>5636.4255227656377</v>
      </c>
      <c r="H22" s="22">
        <v>2063.25</v>
      </c>
      <c r="I22" s="21">
        <v>6479.8746346783446</v>
      </c>
    </row>
    <row r="23" spans="1:9" x14ac:dyDescent="0.2">
      <c r="A23" s="165"/>
      <c r="B23" s="162"/>
      <c r="C23" s="25" t="s">
        <v>50</v>
      </c>
      <c r="D23" s="24" t="s">
        <v>20</v>
      </c>
      <c r="E23" s="22">
        <v>1530</v>
      </c>
      <c r="F23" s="21">
        <v>11834870</v>
      </c>
      <c r="G23" s="21">
        <v>7735.2091503267975</v>
      </c>
      <c r="H23" s="22">
        <v>995.16666666666663</v>
      </c>
      <c r="I23" s="21">
        <v>11892.349690169151</v>
      </c>
    </row>
    <row r="24" spans="1:9" x14ac:dyDescent="0.2">
      <c r="A24" s="165"/>
      <c r="B24" s="162"/>
      <c r="C24" s="25" t="s">
        <v>52</v>
      </c>
      <c r="D24" s="24" t="s">
        <v>20</v>
      </c>
      <c r="E24" s="22"/>
      <c r="F24" s="21">
        <v>117663.1</v>
      </c>
      <c r="G24" s="21"/>
      <c r="H24" s="22">
        <v>10.166666666666666</v>
      </c>
      <c r="I24" s="21">
        <v>11573.419672131149</v>
      </c>
    </row>
    <row r="25" spans="1:9" x14ac:dyDescent="0.2">
      <c r="A25" s="165"/>
      <c r="B25" s="162"/>
      <c r="C25" s="25" t="s">
        <v>54</v>
      </c>
      <c r="D25" s="24" t="s">
        <v>20</v>
      </c>
      <c r="E25" s="22">
        <v>2282</v>
      </c>
      <c r="F25" s="21">
        <v>2894382.55</v>
      </c>
      <c r="G25" s="21">
        <v>1268.3534399649429</v>
      </c>
      <c r="H25" s="22">
        <v>1639.6666666666667</v>
      </c>
      <c r="I25" s="21">
        <v>1765.2261943484448</v>
      </c>
    </row>
    <row r="26" spans="1:9" x14ac:dyDescent="0.2">
      <c r="A26" s="165"/>
      <c r="B26" s="23" t="s">
        <v>60</v>
      </c>
      <c r="C26" s="25" t="s">
        <v>57</v>
      </c>
      <c r="D26" s="24" t="s">
        <v>0</v>
      </c>
      <c r="E26" s="22">
        <v>195</v>
      </c>
      <c r="F26" s="21">
        <v>6786843.2800000012</v>
      </c>
      <c r="G26" s="21">
        <v>34804.324512820516</v>
      </c>
      <c r="H26" s="22">
        <v>167.58333333333334</v>
      </c>
      <c r="I26" s="21">
        <v>40498.318925907515</v>
      </c>
    </row>
    <row r="27" spans="1:9" x14ac:dyDescent="0.2">
      <c r="A27" s="165"/>
      <c r="B27" s="164" t="s">
        <v>61</v>
      </c>
      <c r="C27" s="164" t="s">
        <v>61</v>
      </c>
      <c r="D27" s="164" t="s">
        <v>61</v>
      </c>
      <c r="E27" s="33">
        <v>2384</v>
      </c>
      <c r="F27" s="34">
        <v>113923048.64000003</v>
      </c>
      <c r="G27" s="34">
        <v>47786.513691275184</v>
      </c>
      <c r="H27" s="33">
        <v>2107.0833333333335</v>
      </c>
      <c r="I27" s="34">
        <v>54066.702933755201</v>
      </c>
    </row>
    <row r="28" spans="1:9" x14ac:dyDescent="0.2">
      <c r="A28" s="165" t="s">
        <v>113</v>
      </c>
      <c r="B28" s="23" t="s">
        <v>2</v>
      </c>
      <c r="C28" s="25" t="s">
        <v>1</v>
      </c>
      <c r="D28" s="24" t="s">
        <v>0</v>
      </c>
      <c r="E28" s="22">
        <v>3174</v>
      </c>
      <c r="F28" s="21">
        <v>11739659.170000046</v>
      </c>
      <c r="G28" s="21">
        <v>3698.6953906742428</v>
      </c>
      <c r="H28" s="22">
        <v>2767.6666666666665</v>
      </c>
      <c r="I28" s="21">
        <v>4241.7171516319568</v>
      </c>
    </row>
    <row r="29" spans="1:9" x14ac:dyDescent="0.2">
      <c r="A29" s="165"/>
      <c r="B29" s="162" t="s">
        <v>9</v>
      </c>
      <c r="C29" s="25" t="s">
        <v>4</v>
      </c>
      <c r="D29" s="24" t="s">
        <v>0</v>
      </c>
      <c r="E29" s="22">
        <v>2172</v>
      </c>
      <c r="F29" s="21">
        <v>349765667.75999826</v>
      </c>
      <c r="G29" s="21">
        <v>161033.91701657377</v>
      </c>
      <c r="H29" s="22">
        <v>2101.6666666666665</v>
      </c>
      <c r="I29" s="21">
        <v>166422.99814115698</v>
      </c>
    </row>
    <row r="30" spans="1:9" x14ac:dyDescent="0.2">
      <c r="A30" s="165"/>
      <c r="B30" s="162"/>
      <c r="C30" s="25" t="s">
        <v>6</v>
      </c>
      <c r="D30" s="24" t="s">
        <v>0</v>
      </c>
      <c r="E30" s="22"/>
      <c r="F30" s="21">
        <v>112529.68999999999</v>
      </c>
      <c r="G30" s="21"/>
      <c r="H30" s="22">
        <v>2.25</v>
      </c>
      <c r="I30" s="21">
        <v>50013.195555555547</v>
      </c>
    </row>
    <row r="31" spans="1:9" x14ac:dyDescent="0.2">
      <c r="A31" s="165"/>
      <c r="B31" s="162"/>
      <c r="C31" s="25" t="s">
        <v>8</v>
      </c>
      <c r="D31" s="24" t="s">
        <v>0</v>
      </c>
      <c r="E31" s="22">
        <v>159</v>
      </c>
      <c r="F31" s="21">
        <v>6292244.6800000053</v>
      </c>
      <c r="G31" s="21">
        <v>39573.865911949717</v>
      </c>
      <c r="H31" s="22">
        <v>154.08333333333334</v>
      </c>
      <c r="I31" s="21">
        <v>40836.633942671746</v>
      </c>
    </row>
    <row r="32" spans="1:9" x14ac:dyDescent="0.2">
      <c r="A32" s="165"/>
      <c r="B32" s="162" t="s">
        <v>18</v>
      </c>
      <c r="C32" s="25" t="s">
        <v>11</v>
      </c>
      <c r="D32" s="24" t="s">
        <v>0</v>
      </c>
      <c r="E32" s="22">
        <v>723</v>
      </c>
      <c r="F32" s="21">
        <v>1462502.89</v>
      </c>
      <c r="G32" s="21">
        <v>2022.8255739972335</v>
      </c>
      <c r="H32" s="22">
        <v>360.66666666666669</v>
      </c>
      <c r="I32" s="21">
        <v>4054.9987707948244</v>
      </c>
    </row>
    <row r="33" spans="1:9" x14ac:dyDescent="0.2">
      <c r="A33" s="165"/>
      <c r="B33" s="162"/>
      <c r="C33" s="25" t="s">
        <v>13</v>
      </c>
      <c r="D33" s="24" t="s">
        <v>0</v>
      </c>
      <c r="E33" s="22">
        <v>58</v>
      </c>
      <c r="F33" s="21">
        <v>235209.66000000006</v>
      </c>
      <c r="G33" s="21">
        <v>4055.3389655172423</v>
      </c>
      <c r="H33" s="22">
        <v>33.833333333333336</v>
      </c>
      <c r="I33" s="21">
        <v>6952.0096551724164</v>
      </c>
    </row>
    <row r="34" spans="1:9" x14ac:dyDescent="0.2">
      <c r="A34" s="165"/>
      <c r="B34" s="162"/>
      <c r="C34" s="25" t="s">
        <v>15</v>
      </c>
      <c r="D34" s="24" t="s">
        <v>0</v>
      </c>
      <c r="E34" s="22">
        <v>234</v>
      </c>
      <c r="F34" s="21">
        <v>1289475.9199999997</v>
      </c>
      <c r="G34" s="21">
        <v>5510.5808547008537</v>
      </c>
      <c r="H34" s="22">
        <v>180</v>
      </c>
      <c r="I34" s="21">
        <v>7163.7551111111097</v>
      </c>
    </row>
    <row r="35" spans="1:9" x14ac:dyDescent="0.2">
      <c r="A35" s="165"/>
      <c r="B35" s="162"/>
      <c r="C35" s="25" t="s">
        <v>17</v>
      </c>
      <c r="D35" s="24" t="s">
        <v>0</v>
      </c>
      <c r="E35" s="22"/>
      <c r="F35" s="21">
        <v>5027.33</v>
      </c>
      <c r="G35" s="21"/>
      <c r="H35" s="22">
        <v>0.16666666666666666</v>
      </c>
      <c r="I35" s="21">
        <v>30163.98</v>
      </c>
    </row>
    <row r="36" spans="1:9" x14ac:dyDescent="0.2">
      <c r="A36" s="165"/>
      <c r="B36" s="162" t="s">
        <v>22</v>
      </c>
      <c r="C36" s="163" t="s">
        <v>22</v>
      </c>
      <c r="D36" s="24" t="s">
        <v>19</v>
      </c>
      <c r="E36" s="22">
        <v>49</v>
      </c>
      <c r="F36" s="21">
        <v>1114012.6500000001</v>
      </c>
      <c r="G36" s="21">
        <v>22734.95204081633</v>
      </c>
      <c r="H36" s="22">
        <v>34.416666666666664</v>
      </c>
      <c r="I36" s="21">
        <v>32368.40629539952</v>
      </c>
    </row>
    <row r="37" spans="1:9" x14ac:dyDescent="0.2">
      <c r="A37" s="165"/>
      <c r="B37" s="162"/>
      <c r="C37" s="163"/>
      <c r="D37" s="24" t="s">
        <v>0</v>
      </c>
      <c r="E37" s="22">
        <v>503</v>
      </c>
      <c r="F37" s="21">
        <v>10269513.890000001</v>
      </c>
      <c r="G37" s="21">
        <v>20416.528608349901</v>
      </c>
      <c r="H37" s="22">
        <v>334.16666666666669</v>
      </c>
      <c r="I37" s="21">
        <v>30731.712389027434</v>
      </c>
    </row>
    <row r="38" spans="1:9" x14ac:dyDescent="0.2">
      <c r="A38" s="165"/>
      <c r="B38" s="162" t="s">
        <v>33</v>
      </c>
      <c r="C38" s="25" t="s">
        <v>26</v>
      </c>
      <c r="D38" s="24" t="s">
        <v>0</v>
      </c>
      <c r="E38" s="22"/>
      <c r="F38" s="21">
        <v>263195.61</v>
      </c>
      <c r="G38" s="21"/>
      <c r="H38" s="22">
        <v>9.3333333333333339</v>
      </c>
      <c r="I38" s="21">
        <v>28199.529642857146</v>
      </c>
    </row>
    <row r="39" spans="1:9" x14ac:dyDescent="0.2">
      <c r="A39" s="165"/>
      <c r="B39" s="162"/>
      <c r="C39" s="25" t="s">
        <v>32</v>
      </c>
      <c r="D39" s="24" t="s">
        <v>0</v>
      </c>
      <c r="E39" s="22"/>
      <c r="F39" s="21">
        <v>16329.55</v>
      </c>
      <c r="G39" s="21"/>
      <c r="H39" s="22">
        <v>3</v>
      </c>
      <c r="I39" s="21">
        <v>5443.1833333333334</v>
      </c>
    </row>
    <row r="40" spans="1:9" x14ac:dyDescent="0.2">
      <c r="A40" s="165"/>
      <c r="B40" s="162" t="s">
        <v>42</v>
      </c>
      <c r="C40" s="25" t="s">
        <v>35</v>
      </c>
      <c r="D40" s="24" t="s">
        <v>0</v>
      </c>
      <c r="E40" s="22"/>
      <c r="F40" s="21">
        <v>17009</v>
      </c>
      <c r="G40" s="21"/>
      <c r="H40" s="22">
        <v>0.16666666666666666</v>
      </c>
      <c r="I40" s="21">
        <v>102054</v>
      </c>
    </row>
    <row r="41" spans="1:9" x14ac:dyDescent="0.2">
      <c r="A41" s="165"/>
      <c r="B41" s="162"/>
      <c r="C41" s="25" t="s">
        <v>41</v>
      </c>
      <c r="D41" s="24" t="s">
        <v>0</v>
      </c>
      <c r="E41" s="22"/>
      <c r="F41" s="21">
        <v>335.04</v>
      </c>
      <c r="G41" s="21"/>
      <c r="H41" s="22">
        <v>0.25</v>
      </c>
      <c r="I41" s="21">
        <v>1340.16</v>
      </c>
    </row>
    <row r="42" spans="1:9" x14ac:dyDescent="0.2">
      <c r="A42" s="165"/>
      <c r="B42" s="162" t="s">
        <v>46</v>
      </c>
      <c r="C42" s="163" t="s">
        <v>46</v>
      </c>
      <c r="D42" s="24" t="s">
        <v>19</v>
      </c>
      <c r="E42" s="22"/>
      <c r="F42" s="21">
        <v>307649.27</v>
      </c>
      <c r="G42" s="21"/>
      <c r="H42" s="22">
        <v>12.25</v>
      </c>
      <c r="I42" s="21">
        <v>25114.226122448978</v>
      </c>
    </row>
    <row r="43" spans="1:9" x14ac:dyDescent="0.2">
      <c r="A43" s="165"/>
      <c r="B43" s="162"/>
      <c r="C43" s="163"/>
      <c r="D43" s="24" t="s">
        <v>0</v>
      </c>
      <c r="E43" s="22">
        <v>683</v>
      </c>
      <c r="F43" s="21">
        <v>13345916.510000009</v>
      </c>
      <c r="G43" s="21">
        <v>19540.141303074684</v>
      </c>
      <c r="H43" s="22">
        <v>415.66666666666669</v>
      </c>
      <c r="I43" s="21">
        <v>32107.257040898177</v>
      </c>
    </row>
    <row r="44" spans="1:9" x14ac:dyDescent="0.2">
      <c r="A44" s="165"/>
      <c r="B44" s="162" t="s">
        <v>60</v>
      </c>
      <c r="C44" s="25" t="s">
        <v>57</v>
      </c>
      <c r="D44" s="24" t="s">
        <v>0</v>
      </c>
      <c r="E44" s="22">
        <v>2064</v>
      </c>
      <c r="F44" s="21">
        <v>84194956.920000017</v>
      </c>
      <c r="G44" s="21">
        <v>40792.130290697685</v>
      </c>
      <c r="H44" s="22">
        <v>1854.75</v>
      </c>
      <c r="I44" s="21">
        <v>45394.234759401545</v>
      </c>
    </row>
    <row r="45" spans="1:9" x14ac:dyDescent="0.2">
      <c r="A45" s="165"/>
      <c r="B45" s="162"/>
      <c r="C45" s="25" t="s">
        <v>59</v>
      </c>
      <c r="D45" s="24" t="s">
        <v>0</v>
      </c>
      <c r="E45" s="22"/>
      <c r="F45" s="21">
        <v>213236.34000000003</v>
      </c>
      <c r="G45" s="21"/>
      <c r="H45" s="22">
        <v>4.583333333333333</v>
      </c>
      <c r="I45" s="21">
        <v>46524.29236363637</v>
      </c>
    </row>
    <row r="46" spans="1:9" x14ac:dyDescent="0.2">
      <c r="A46" s="165"/>
      <c r="B46" s="162" t="s">
        <v>61</v>
      </c>
      <c r="C46" s="162" t="s">
        <v>61</v>
      </c>
      <c r="D46" s="162" t="s">
        <v>61</v>
      </c>
      <c r="E46" s="22">
        <v>3211</v>
      </c>
      <c r="F46" s="21">
        <v>480644471.88000691</v>
      </c>
      <c r="G46" s="21">
        <v>149686.84891934192</v>
      </c>
      <c r="H46" s="22">
        <v>2866.5833333333335</v>
      </c>
      <c r="I46" s="21">
        <v>167671.55041018876</v>
      </c>
    </row>
    <row r="47" spans="1:9" x14ac:dyDescent="0.2">
      <c r="A47" s="162" t="s">
        <v>115</v>
      </c>
      <c r="B47" s="162" t="s">
        <v>61</v>
      </c>
      <c r="C47" s="162" t="s">
        <v>61</v>
      </c>
      <c r="D47" s="162" t="s">
        <v>61</v>
      </c>
      <c r="E47" s="22">
        <v>5412</v>
      </c>
      <c r="F47" s="21">
        <v>594567520.52002788</v>
      </c>
      <c r="G47" s="21">
        <v>109860.96092387802</v>
      </c>
      <c r="H47" s="22">
        <v>4973.666666666667</v>
      </c>
      <c r="I47" s="21">
        <v>119543.09775216697</v>
      </c>
    </row>
    <row r="49" spans="3:8" x14ac:dyDescent="0.2">
      <c r="C49" s="20" t="s">
        <v>175</v>
      </c>
      <c r="E49" s="106">
        <f>E27+E46</f>
        <v>5595</v>
      </c>
      <c r="H49" s="106">
        <f>H27+H46</f>
        <v>4973.666666666667</v>
      </c>
    </row>
    <row r="50" spans="3:8" x14ac:dyDescent="0.2">
      <c r="C50" s="20" t="s">
        <v>176</v>
      </c>
      <c r="E50" s="106">
        <f>E49-E47</f>
        <v>183</v>
      </c>
      <c r="H50" s="106">
        <f>H49-H47</f>
        <v>0</v>
      </c>
    </row>
  </sheetData>
  <mergeCells count="24">
    <mergeCell ref="A3:A27"/>
    <mergeCell ref="B29:B31"/>
    <mergeCell ref="B32:B35"/>
    <mergeCell ref="C36:C37"/>
    <mergeCell ref="B36:B37"/>
    <mergeCell ref="B16:B18"/>
    <mergeCell ref="C19:C21"/>
    <mergeCell ref="B19:B21"/>
    <mergeCell ref="B22:B25"/>
    <mergeCell ref="B27:D27"/>
    <mergeCell ref="B4:B5"/>
    <mergeCell ref="B6:B9"/>
    <mergeCell ref="C10:C12"/>
    <mergeCell ref="B10:B12"/>
    <mergeCell ref="C14:C15"/>
    <mergeCell ref="B13:B15"/>
    <mergeCell ref="B46:D46"/>
    <mergeCell ref="A28:A46"/>
    <mergeCell ref="A47:D47"/>
    <mergeCell ref="B38:B39"/>
    <mergeCell ref="B40:B41"/>
    <mergeCell ref="C42:C43"/>
    <mergeCell ref="B42:B43"/>
    <mergeCell ref="B44:B4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6E72-5440-1B49-9342-9C769720A918}">
  <dimension ref="A1:P41"/>
  <sheetViews>
    <sheetView showGridLines="0" topLeftCell="D1" zoomScale="130" zoomScaleNormal="130" workbookViewId="0">
      <selection activeCell="K14" sqref="K14"/>
    </sheetView>
  </sheetViews>
  <sheetFormatPr baseColWidth="10" defaultColWidth="8.83203125" defaultRowHeight="15" x14ac:dyDescent="0.2"/>
  <cols>
    <col min="1" max="1" width="23.5" style="20" bestFit="1" customWidth="1"/>
    <col min="2" max="2" width="24.5" style="20" bestFit="1" customWidth="1"/>
    <col min="3" max="3" width="30.83203125" style="20" bestFit="1" customWidth="1"/>
    <col min="4" max="4" width="27.33203125" style="20" bestFit="1" customWidth="1"/>
    <col min="5" max="5" width="12.33203125" style="20" bestFit="1" customWidth="1"/>
    <col min="6" max="6" width="11" style="20" bestFit="1" customWidth="1"/>
    <col min="7" max="7" width="22.1640625" style="20" bestFit="1" customWidth="1"/>
    <col min="8" max="8" width="13" style="20" bestFit="1" customWidth="1"/>
    <col min="9" max="9" width="27.1640625" style="20" bestFit="1" customWidth="1"/>
    <col min="10" max="10" width="8.83203125" style="20"/>
    <col min="11" max="11" width="21.6640625" style="20" bestFit="1" customWidth="1"/>
    <col min="12" max="12" width="8.83203125" style="20"/>
    <col min="13" max="13" width="14.6640625" style="20" bestFit="1" customWidth="1"/>
    <col min="14" max="14" width="8.83203125" style="20"/>
    <col min="15" max="15" width="11" style="20" bestFit="1" customWidth="1"/>
    <col min="16" max="16384" width="8.83203125" style="20"/>
  </cols>
  <sheetData>
    <row r="1" spans="1:16" x14ac:dyDescent="0.2">
      <c r="A1" s="27" t="s">
        <v>121</v>
      </c>
      <c r="B1" s="27" t="s">
        <v>122</v>
      </c>
      <c r="C1" s="27" t="s">
        <v>123</v>
      </c>
      <c r="D1" s="27" t="s">
        <v>124</v>
      </c>
      <c r="E1" s="26" t="s">
        <v>116</v>
      </c>
      <c r="F1" s="26" t="s">
        <v>117</v>
      </c>
      <c r="G1" s="26" t="s">
        <v>118</v>
      </c>
      <c r="H1" s="26" t="s">
        <v>119</v>
      </c>
      <c r="I1" s="26" t="s">
        <v>120</v>
      </c>
    </row>
    <row r="2" spans="1:16" ht="16" x14ac:dyDescent="0.2">
      <c r="A2" s="171" t="s">
        <v>62</v>
      </c>
      <c r="B2" s="172" t="s">
        <v>2</v>
      </c>
      <c r="C2" s="173" t="s">
        <v>1</v>
      </c>
      <c r="D2" s="174" t="s">
        <v>0</v>
      </c>
      <c r="E2" s="175">
        <v>601</v>
      </c>
      <c r="F2" s="176">
        <v>3156808.9599999897</v>
      </c>
      <c r="G2" s="176">
        <v>5252.5939434276033</v>
      </c>
      <c r="H2" s="175">
        <v>509.91666666666669</v>
      </c>
      <c r="I2" s="176">
        <v>6190.8330642261608</v>
      </c>
      <c r="K2" s="177" t="s">
        <v>220</v>
      </c>
      <c r="L2" s="178" t="s">
        <v>221</v>
      </c>
      <c r="M2" s="179" t="s">
        <v>222</v>
      </c>
    </row>
    <row r="3" spans="1:16" x14ac:dyDescent="0.2">
      <c r="A3" s="171"/>
      <c r="B3" s="171" t="s">
        <v>9</v>
      </c>
      <c r="C3" s="173" t="s">
        <v>4</v>
      </c>
      <c r="D3" s="174" t="s">
        <v>0</v>
      </c>
      <c r="E3" s="175"/>
      <c r="F3" s="176">
        <v>899993.0299999998</v>
      </c>
      <c r="G3" s="176"/>
      <c r="H3" s="175">
        <v>5.75</v>
      </c>
      <c r="I3" s="176">
        <v>156520.5269565217</v>
      </c>
      <c r="K3" s="180" t="s">
        <v>166</v>
      </c>
      <c r="L3" s="181">
        <f>E24</f>
        <v>605</v>
      </c>
      <c r="M3" s="81">
        <f>E40</f>
        <v>1048</v>
      </c>
      <c r="O3" s="20" t="s">
        <v>223</v>
      </c>
      <c r="P3" s="182">
        <f>L3/SUM(L3:M3)</f>
        <v>0.3660012099213551</v>
      </c>
    </row>
    <row r="4" spans="1:16" x14ac:dyDescent="0.2">
      <c r="A4" s="171"/>
      <c r="B4" s="171"/>
      <c r="C4" s="173" t="s">
        <v>8</v>
      </c>
      <c r="D4" s="174" t="s">
        <v>0</v>
      </c>
      <c r="E4" s="175"/>
      <c r="F4" s="176">
        <v>23498.080000000002</v>
      </c>
      <c r="G4" s="176"/>
      <c r="H4" s="175">
        <v>0.66666666666666663</v>
      </c>
      <c r="I4" s="176">
        <v>35247.120000000003</v>
      </c>
      <c r="K4" s="180" t="s">
        <v>224</v>
      </c>
      <c r="L4" s="183">
        <f>G24</f>
        <v>80890.326066115245</v>
      </c>
      <c r="M4" s="184">
        <f>G40</f>
        <v>158333.58283396959</v>
      </c>
      <c r="O4" s="20" t="s">
        <v>225</v>
      </c>
      <c r="P4" s="185">
        <f>M4/L4</f>
        <v>1.9573858894394434</v>
      </c>
    </row>
    <row r="5" spans="1:16" x14ac:dyDescent="0.2">
      <c r="A5" s="171"/>
      <c r="B5" s="171" t="s">
        <v>18</v>
      </c>
      <c r="C5" s="173" t="s">
        <v>11</v>
      </c>
      <c r="D5" s="174" t="s">
        <v>0</v>
      </c>
      <c r="E5" s="175">
        <v>76</v>
      </c>
      <c r="F5" s="176">
        <v>336541.57000000007</v>
      </c>
      <c r="G5" s="176">
        <v>4428.1785526315798</v>
      </c>
      <c r="H5" s="175">
        <v>47.25</v>
      </c>
      <c r="I5" s="176">
        <v>7122.5729100529115</v>
      </c>
    </row>
    <row r="6" spans="1:16" x14ac:dyDescent="0.2">
      <c r="A6" s="171"/>
      <c r="B6" s="171"/>
      <c r="C6" s="173" t="s">
        <v>13</v>
      </c>
      <c r="D6" s="174" t="s">
        <v>0</v>
      </c>
      <c r="E6" s="175">
        <v>27</v>
      </c>
      <c r="F6" s="176">
        <v>121122.48000000004</v>
      </c>
      <c r="G6" s="176">
        <v>4486.017777777779</v>
      </c>
      <c r="H6" s="175">
        <v>17.916666666666668</v>
      </c>
      <c r="I6" s="176">
        <v>6760.3244651162813</v>
      </c>
      <c r="K6" s="180" t="s">
        <v>226</v>
      </c>
      <c r="L6" s="178">
        <v>7</v>
      </c>
      <c r="M6" s="81">
        <f>SUM(E26)</f>
        <v>771</v>
      </c>
    </row>
    <row r="7" spans="1:16" x14ac:dyDescent="0.2">
      <c r="A7" s="171"/>
      <c r="B7" s="171"/>
      <c r="C7" s="173" t="s">
        <v>15</v>
      </c>
      <c r="D7" s="174" t="s">
        <v>0</v>
      </c>
      <c r="E7" s="175"/>
      <c r="F7" s="176">
        <v>62121.090000000011</v>
      </c>
      <c r="G7" s="176"/>
      <c r="H7" s="175">
        <v>7.666666666666667</v>
      </c>
      <c r="I7" s="176">
        <v>8102.7508695652177</v>
      </c>
      <c r="K7" s="180" t="s">
        <v>227</v>
      </c>
      <c r="L7" s="186">
        <f>L6/L3</f>
        <v>1.1570247933884297E-2</v>
      </c>
      <c r="M7" s="187">
        <f>M6/M3</f>
        <v>0.73568702290076338</v>
      </c>
    </row>
    <row r="8" spans="1:16" x14ac:dyDescent="0.2">
      <c r="A8" s="171"/>
      <c r="B8" s="171" t="s">
        <v>22</v>
      </c>
      <c r="C8" s="188" t="s">
        <v>22</v>
      </c>
      <c r="D8" s="174" t="s">
        <v>19</v>
      </c>
      <c r="E8" s="175"/>
      <c r="F8" s="176">
        <v>124522.75</v>
      </c>
      <c r="G8" s="176"/>
      <c r="H8" s="175">
        <v>2.3333333333333335</v>
      </c>
      <c r="I8" s="176">
        <v>53366.892857142855</v>
      </c>
    </row>
    <row r="9" spans="1:16" x14ac:dyDescent="0.2">
      <c r="A9" s="171"/>
      <c r="B9" s="171"/>
      <c r="C9" s="188"/>
      <c r="D9" s="174" t="s">
        <v>20</v>
      </c>
      <c r="E9" s="175">
        <v>519</v>
      </c>
      <c r="F9" s="176">
        <v>24815295.82</v>
      </c>
      <c r="G9" s="176">
        <v>47813.672100192678</v>
      </c>
      <c r="H9" s="175">
        <v>453.75</v>
      </c>
      <c r="I9" s="176">
        <v>54689.357179063358</v>
      </c>
      <c r="K9" s="180" t="s">
        <v>228</v>
      </c>
      <c r="L9" s="189">
        <f>L3/SUM(L3:M3)</f>
        <v>0.3660012099213551</v>
      </c>
      <c r="M9" s="190">
        <f>M3/SUM(L3:M3)</f>
        <v>0.6339987900786449</v>
      </c>
    </row>
    <row r="10" spans="1:16" x14ac:dyDescent="0.2">
      <c r="A10" s="171"/>
      <c r="B10" s="171"/>
      <c r="C10" s="188"/>
      <c r="D10" s="174" t="s">
        <v>0</v>
      </c>
      <c r="E10" s="175">
        <v>22</v>
      </c>
      <c r="F10" s="176">
        <v>281020.20999999996</v>
      </c>
      <c r="G10" s="176">
        <v>12773.645909090907</v>
      </c>
      <c r="H10" s="175">
        <v>10.25</v>
      </c>
      <c r="I10" s="176">
        <v>27416.605853658533</v>
      </c>
      <c r="K10" s="180" t="s">
        <v>229</v>
      </c>
      <c r="L10" s="191">
        <f>L4/M4</f>
        <v>0.51088546484126351</v>
      </c>
      <c r="M10" s="192">
        <f>M4/M4</f>
        <v>1</v>
      </c>
    </row>
    <row r="11" spans="1:16" x14ac:dyDescent="0.2">
      <c r="A11" s="171"/>
      <c r="B11" s="171" t="s">
        <v>33</v>
      </c>
      <c r="C11" s="173" t="s">
        <v>26</v>
      </c>
      <c r="D11" s="174" t="s">
        <v>0</v>
      </c>
      <c r="E11" s="175"/>
      <c r="F11" s="176">
        <v>130964.81</v>
      </c>
      <c r="G11" s="176"/>
      <c r="H11" s="175">
        <v>5.166666666666667</v>
      </c>
      <c r="I11" s="176">
        <v>25348.027741935482</v>
      </c>
    </row>
    <row r="12" spans="1:16" x14ac:dyDescent="0.2">
      <c r="A12" s="171"/>
      <c r="B12" s="171"/>
      <c r="C12" s="188" t="s">
        <v>32</v>
      </c>
      <c r="D12" s="174" t="s">
        <v>20</v>
      </c>
      <c r="E12" s="175"/>
      <c r="F12" s="176">
        <v>63090.73</v>
      </c>
      <c r="G12" s="176"/>
      <c r="H12" s="175">
        <v>4.416666666666667</v>
      </c>
      <c r="I12" s="176">
        <v>14284.693584905661</v>
      </c>
    </row>
    <row r="13" spans="1:16" x14ac:dyDescent="0.2">
      <c r="A13" s="171"/>
      <c r="B13" s="171"/>
      <c r="C13" s="188"/>
      <c r="D13" s="174" t="s">
        <v>0</v>
      </c>
      <c r="E13" s="175"/>
      <c r="F13" s="176">
        <v>21516.080000000002</v>
      </c>
      <c r="G13" s="176"/>
      <c r="H13" s="175">
        <v>2</v>
      </c>
      <c r="I13" s="176">
        <v>10758.04</v>
      </c>
    </row>
    <row r="14" spans="1:16" x14ac:dyDescent="0.2">
      <c r="A14" s="171"/>
      <c r="B14" s="171" t="s">
        <v>42</v>
      </c>
      <c r="C14" s="173" t="s">
        <v>35</v>
      </c>
      <c r="D14" s="174" t="s">
        <v>0</v>
      </c>
      <c r="E14" s="175"/>
      <c r="F14" s="176">
        <v>86498</v>
      </c>
      <c r="G14" s="176"/>
      <c r="H14" s="175">
        <v>0.25</v>
      </c>
      <c r="I14" s="176">
        <v>345992</v>
      </c>
    </row>
    <row r="15" spans="1:16" x14ac:dyDescent="0.2">
      <c r="A15" s="171"/>
      <c r="B15" s="171"/>
      <c r="C15" s="173" t="s">
        <v>39</v>
      </c>
      <c r="D15" s="174" t="s">
        <v>0</v>
      </c>
      <c r="E15" s="175"/>
      <c r="F15" s="176">
        <v>3109</v>
      </c>
      <c r="G15" s="176"/>
      <c r="H15" s="175">
        <v>8.3333333333333329E-2</v>
      </c>
      <c r="I15" s="176">
        <v>37308</v>
      </c>
    </row>
    <row r="16" spans="1:16" x14ac:dyDescent="0.2">
      <c r="A16" s="171"/>
      <c r="B16" s="171" t="s">
        <v>46</v>
      </c>
      <c r="C16" s="188" t="s">
        <v>46</v>
      </c>
      <c r="D16" s="174" t="s">
        <v>19</v>
      </c>
      <c r="E16" s="175"/>
      <c r="F16" s="176">
        <v>534.96</v>
      </c>
      <c r="G16" s="176"/>
      <c r="H16" s="175">
        <v>0.25</v>
      </c>
      <c r="I16" s="176">
        <v>2139.84</v>
      </c>
    </row>
    <row r="17" spans="1:9" x14ac:dyDescent="0.2">
      <c r="A17" s="171"/>
      <c r="B17" s="171"/>
      <c r="C17" s="188"/>
      <c r="D17" s="174" t="s">
        <v>20</v>
      </c>
      <c r="E17" s="175">
        <v>189</v>
      </c>
      <c r="F17" s="176">
        <v>2999743.3699999996</v>
      </c>
      <c r="G17" s="176">
        <v>15871.658042328041</v>
      </c>
      <c r="H17" s="175">
        <v>126.25</v>
      </c>
      <c r="I17" s="176">
        <v>23760.343524752472</v>
      </c>
    </row>
    <row r="18" spans="1:9" x14ac:dyDescent="0.2">
      <c r="A18" s="171"/>
      <c r="B18" s="171"/>
      <c r="C18" s="188"/>
      <c r="D18" s="174" t="s">
        <v>0</v>
      </c>
      <c r="E18" s="175">
        <v>60</v>
      </c>
      <c r="F18" s="176">
        <v>660831.27</v>
      </c>
      <c r="G18" s="176">
        <v>11013.854499999999</v>
      </c>
      <c r="H18" s="175">
        <v>25.833333333333332</v>
      </c>
      <c r="I18" s="176">
        <v>25580.565290322582</v>
      </c>
    </row>
    <row r="19" spans="1:9" x14ac:dyDescent="0.2">
      <c r="A19" s="171"/>
      <c r="B19" s="171" t="s">
        <v>55</v>
      </c>
      <c r="C19" s="173" t="s">
        <v>48</v>
      </c>
      <c r="D19" s="174" t="s">
        <v>20</v>
      </c>
      <c r="E19" s="175">
        <v>604</v>
      </c>
      <c r="F19" s="176">
        <v>4151913.7999999993</v>
      </c>
      <c r="G19" s="176">
        <v>6874.0294701986741</v>
      </c>
      <c r="H19" s="175">
        <v>541.41666666666663</v>
      </c>
      <c r="I19" s="176">
        <v>7668.6109896875478</v>
      </c>
    </row>
    <row r="20" spans="1:9" x14ac:dyDescent="0.2">
      <c r="A20" s="171"/>
      <c r="B20" s="171"/>
      <c r="C20" s="173" t="s">
        <v>50</v>
      </c>
      <c r="D20" s="174" t="s">
        <v>20</v>
      </c>
      <c r="E20" s="175">
        <v>425</v>
      </c>
      <c r="F20" s="176">
        <v>3854220</v>
      </c>
      <c r="G20" s="176">
        <v>9068.7529411764699</v>
      </c>
      <c r="H20" s="175">
        <v>313.66666666666669</v>
      </c>
      <c r="I20" s="176">
        <v>12287.630180658874</v>
      </c>
    </row>
    <row r="21" spans="1:9" x14ac:dyDescent="0.2">
      <c r="A21" s="171"/>
      <c r="B21" s="171"/>
      <c r="C21" s="173" t="s">
        <v>52</v>
      </c>
      <c r="D21" s="174" t="s">
        <v>20</v>
      </c>
      <c r="E21" s="175"/>
      <c r="F21" s="176">
        <v>93788.200000000012</v>
      </c>
      <c r="G21" s="176"/>
      <c r="H21" s="175">
        <v>7.5</v>
      </c>
      <c r="I21" s="176">
        <v>12505.093333333336</v>
      </c>
    </row>
    <row r="22" spans="1:9" x14ac:dyDescent="0.2">
      <c r="A22" s="171"/>
      <c r="B22" s="171"/>
      <c r="C22" s="173" t="s">
        <v>54</v>
      </c>
      <c r="D22" s="174" t="s">
        <v>20</v>
      </c>
      <c r="E22" s="175">
        <v>566</v>
      </c>
      <c r="F22" s="176">
        <v>795281.3</v>
      </c>
      <c r="G22" s="176">
        <v>1405.0906360424028</v>
      </c>
      <c r="H22" s="175">
        <v>429.41666666666669</v>
      </c>
      <c r="I22" s="176">
        <v>1852.003803609548</v>
      </c>
    </row>
    <row r="23" spans="1:9" x14ac:dyDescent="0.2">
      <c r="A23" s="171"/>
      <c r="B23" s="172" t="s">
        <v>60</v>
      </c>
      <c r="C23" s="173" t="s">
        <v>57</v>
      </c>
      <c r="D23" s="174" t="s">
        <v>0</v>
      </c>
      <c r="E23" s="175">
        <v>178</v>
      </c>
      <c r="F23" s="176">
        <v>6256231.7599999988</v>
      </c>
      <c r="G23" s="176">
        <v>35147.369438202244</v>
      </c>
      <c r="H23" s="175">
        <v>152.41666666666666</v>
      </c>
      <c r="I23" s="176">
        <v>41046.900557681787</v>
      </c>
    </row>
    <row r="24" spans="1:9" x14ac:dyDescent="0.2">
      <c r="A24" s="171"/>
      <c r="B24" s="193" t="s">
        <v>61</v>
      </c>
      <c r="C24" s="193" t="s">
        <v>61</v>
      </c>
      <c r="D24" s="193" t="s">
        <v>61</v>
      </c>
      <c r="E24" s="194">
        <v>605</v>
      </c>
      <c r="F24" s="195">
        <v>48938647.26999972</v>
      </c>
      <c r="G24" s="195">
        <v>80890.326066115245</v>
      </c>
      <c r="H24" s="194">
        <v>546.16666666666663</v>
      </c>
      <c r="I24" s="195">
        <v>89603.870497405645</v>
      </c>
    </row>
    <row r="25" spans="1:9" x14ac:dyDescent="0.2">
      <c r="A25" s="171" t="s">
        <v>113</v>
      </c>
      <c r="B25" s="172" t="s">
        <v>2</v>
      </c>
      <c r="C25" s="173" t="s">
        <v>1</v>
      </c>
      <c r="D25" s="174" t="s">
        <v>0</v>
      </c>
      <c r="E25" s="175">
        <v>1032</v>
      </c>
      <c r="F25" s="176">
        <v>3808642.7200000202</v>
      </c>
      <c r="G25" s="176">
        <v>3690.5452713178493</v>
      </c>
      <c r="H25" s="175">
        <v>910</v>
      </c>
      <c r="I25" s="176">
        <v>4185.321670329693</v>
      </c>
    </row>
    <row r="26" spans="1:9" x14ac:dyDescent="0.2">
      <c r="A26" s="171"/>
      <c r="B26" s="171" t="s">
        <v>9</v>
      </c>
      <c r="C26" s="173" t="s">
        <v>4</v>
      </c>
      <c r="D26" s="174" t="s">
        <v>0</v>
      </c>
      <c r="E26" s="175">
        <v>771</v>
      </c>
      <c r="F26" s="176">
        <v>119255322.60999969</v>
      </c>
      <c r="G26" s="176">
        <v>154676.16421530439</v>
      </c>
      <c r="H26" s="175">
        <v>720.83333333333337</v>
      </c>
      <c r="I26" s="176">
        <v>165440.90997919033</v>
      </c>
    </row>
    <row r="27" spans="1:9" x14ac:dyDescent="0.2">
      <c r="A27" s="171"/>
      <c r="B27" s="171"/>
      <c r="C27" s="173" t="s">
        <v>6</v>
      </c>
      <c r="D27" s="174" t="s">
        <v>0</v>
      </c>
      <c r="E27" s="175"/>
      <c r="F27" s="176">
        <v>41410.410000000003</v>
      </c>
      <c r="G27" s="176"/>
      <c r="H27" s="175">
        <v>1</v>
      </c>
      <c r="I27" s="176">
        <v>41410.410000000003</v>
      </c>
    </row>
    <row r="28" spans="1:9" x14ac:dyDescent="0.2">
      <c r="A28" s="171"/>
      <c r="B28" s="171"/>
      <c r="C28" s="173" t="s">
        <v>8</v>
      </c>
      <c r="D28" s="174" t="s">
        <v>0</v>
      </c>
      <c r="E28" s="175"/>
      <c r="F28" s="176">
        <v>748060.9099999998</v>
      </c>
      <c r="G28" s="176"/>
      <c r="H28" s="175">
        <v>17.916666666666668</v>
      </c>
      <c r="I28" s="176">
        <v>41752.23683720929</v>
      </c>
    </row>
    <row r="29" spans="1:9" x14ac:dyDescent="0.2">
      <c r="A29" s="171"/>
      <c r="B29" s="171" t="s">
        <v>18</v>
      </c>
      <c r="C29" s="173" t="s">
        <v>11</v>
      </c>
      <c r="D29" s="174" t="s">
        <v>0</v>
      </c>
      <c r="E29" s="175">
        <v>246</v>
      </c>
      <c r="F29" s="176">
        <v>655889.20000000019</v>
      </c>
      <c r="G29" s="176">
        <v>2666.2162601626023</v>
      </c>
      <c r="H29" s="175">
        <v>132.5</v>
      </c>
      <c r="I29" s="176">
        <v>4950.1071698113219</v>
      </c>
    </row>
    <row r="30" spans="1:9" x14ac:dyDescent="0.2">
      <c r="A30" s="171"/>
      <c r="B30" s="171"/>
      <c r="C30" s="173" t="s">
        <v>13</v>
      </c>
      <c r="D30" s="174" t="s">
        <v>0</v>
      </c>
      <c r="E30" s="175">
        <v>41</v>
      </c>
      <c r="F30" s="176">
        <v>173714.72999999998</v>
      </c>
      <c r="G30" s="176">
        <v>4236.9446341463408</v>
      </c>
      <c r="H30" s="175">
        <v>24.75</v>
      </c>
      <c r="I30" s="176">
        <v>7018.776969696969</v>
      </c>
    </row>
    <row r="31" spans="1:9" x14ac:dyDescent="0.2">
      <c r="A31" s="171"/>
      <c r="B31" s="171"/>
      <c r="C31" s="173" t="s">
        <v>15</v>
      </c>
      <c r="D31" s="174" t="s">
        <v>0</v>
      </c>
      <c r="E31" s="175">
        <v>106</v>
      </c>
      <c r="F31" s="176">
        <v>724000.51000000013</v>
      </c>
      <c r="G31" s="176">
        <v>6830.1934905660391</v>
      </c>
      <c r="H31" s="175">
        <v>86.25</v>
      </c>
      <c r="I31" s="176">
        <v>8394.2088115942042</v>
      </c>
    </row>
    <row r="32" spans="1:9" x14ac:dyDescent="0.2">
      <c r="A32" s="171"/>
      <c r="B32" s="171"/>
      <c r="C32" s="173" t="s">
        <v>17</v>
      </c>
      <c r="D32" s="174" t="s">
        <v>0</v>
      </c>
      <c r="E32" s="175"/>
      <c r="F32" s="176">
        <v>2420.5700000000002</v>
      </c>
      <c r="G32" s="176"/>
      <c r="H32" s="175">
        <v>8.3333333333333329E-2</v>
      </c>
      <c r="I32" s="176">
        <v>29046.840000000004</v>
      </c>
    </row>
    <row r="33" spans="1:9" x14ac:dyDescent="0.2">
      <c r="A33" s="171"/>
      <c r="B33" s="171" t="s">
        <v>22</v>
      </c>
      <c r="C33" s="188" t="s">
        <v>22</v>
      </c>
      <c r="D33" s="174" t="s">
        <v>19</v>
      </c>
      <c r="E33" s="175"/>
      <c r="F33" s="176">
        <v>493855.34000000008</v>
      </c>
      <c r="G33" s="176"/>
      <c r="H33" s="175">
        <v>11.916666666666666</v>
      </c>
      <c r="I33" s="176">
        <v>41442.406153846161</v>
      </c>
    </row>
    <row r="34" spans="1:9" x14ac:dyDescent="0.2">
      <c r="A34" s="171"/>
      <c r="B34" s="171"/>
      <c r="C34" s="188"/>
      <c r="D34" s="174" t="s">
        <v>0</v>
      </c>
      <c r="E34" s="175">
        <v>171</v>
      </c>
      <c r="F34" s="176">
        <v>3632972.5299999984</v>
      </c>
      <c r="G34" s="176">
        <v>21245.453391812855</v>
      </c>
      <c r="H34" s="175">
        <v>114.66666666666667</v>
      </c>
      <c r="I34" s="176">
        <v>31682.899970930219</v>
      </c>
    </row>
    <row r="35" spans="1:9" x14ac:dyDescent="0.2">
      <c r="A35" s="171"/>
      <c r="B35" s="171" t="s">
        <v>33</v>
      </c>
      <c r="C35" s="173" t="s">
        <v>26</v>
      </c>
      <c r="D35" s="174" t="s">
        <v>0</v>
      </c>
      <c r="E35" s="175"/>
      <c r="F35" s="176">
        <v>91762.51999999999</v>
      </c>
      <c r="G35" s="176"/>
      <c r="H35" s="175">
        <v>4.666666666666667</v>
      </c>
      <c r="I35" s="176">
        <v>19663.397142857139</v>
      </c>
    </row>
    <row r="36" spans="1:9" x14ac:dyDescent="0.2">
      <c r="A36" s="171"/>
      <c r="B36" s="171"/>
      <c r="C36" s="173" t="s">
        <v>32</v>
      </c>
      <c r="D36" s="174" t="s">
        <v>0</v>
      </c>
      <c r="E36" s="175"/>
      <c r="F36" s="176">
        <v>184.41</v>
      </c>
      <c r="G36" s="176"/>
      <c r="H36" s="175">
        <v>8.3333333333333329E-2</v>
      </c>
      <c r="I36" s="176">
        <v>2212.92</v>
      </c>
    </row>
    <row r="37" spans="1:9" x14ac:dyDescent="0.2">
      <c r="A37" s="171"/>
      <c r="B37" s="171" t="s">
        <v>46</v>
      </c>
      <c r="C37" s="188" t="s">
        <v>46</v>
      </c>
      <c r="D37" s="174" t="s">
        <v>19</v>
      </c>
      <c r="E37" s="175"/>
      <c r="F37" s="176">
        <v>117669.55999999998</v>
      </c>
      <c r="G37" s="176"/>
      <c r="H37" s="175">
        <v>1.9166666666666667</v>
      </c>
      <c r="I37" s="176">
        <v>61392.813913043465</v>
      </c>
    </row>
    <row r="38" spans="1:9" x14ac:dyDescent="0.2">
      <c r="A38" s="171"/>
      <c r="B38" s="171"/>
      <c r="C38" s="188"/>
      <c r="D38" s="174" t="s">
        <v>0</v>
      </c>
      <c r="E38" s="175">
        <v>134</v>
      </c>
      <c r="F38" s="176">
        <v>2239304.5700000003</v>
      </c>
      <c r="G38" s="176">
        <v>16711.228134328361</v>
      </c>
      <c r="H38" s="175">
        <v>83.166666666666671</v>
      </c>
      <c r="I38" s="176">
        <v>26925.505851703412</v>
      </c>
    </row>
    <row r="39" spans="1:9" x14ac:dyDescent="0.2">
      <c r="A39" s="171"/>
      <c r="B39" s="172" t="s">
        <v>60</v>
      </c>
      <c r="C39" s="173" t="s">
        <v>57</v>
      </c>
      <c r="D39" s="174" t="s">
        <v>0</v>
      </c>
      <c r="E39" s="175">
        <v>857</v>
      </c>
      <c r="F39" s="176">
        <v>33948384.220000014</v>
      </c>
      <c r="G39" s="176">
        <v>39613.050431738637</v>
      </c>
      <c r="H39" s="175">
        <v>751</v>
      </c>
      <c r="I39" s="176">
        <v>45204.239973368858</v>
      </c>
    </row>
    <row r="40" spans="1:9" x14ac:dyDescent="0.2">
      <c r="A40" s="171"/>
      <c r="B40" s="196" t="s">
        <v>61</v>
      </c>
      <c r="C40" s="196" t="s">
        <v>61</v>
      </c>
      <c r="D40" s="196" t="s">
        <v>61</v>
      </c>
      <c r="E40" s="197">
        <v>1048</v>
      </c>
      <c r="F40" s="198">
        <v>165933594.81000012</v>
      </c>
      <c r="G40" s="198">
        <v>158333.58283396959</v>
      </c>
      <c r="H40" s="197">
        <v>939.75</v>
      </c>
      <c r="I40" s="198">
        <v>176572.06151636087</v>
      </c>
    </row>
    <row r="41" spans="1:9" x14ac:dyDescent="0.2">
      <c r="A41" s="171" t="s">
        <v>115</v>
      </c>
      <c r="B41" s="171" t="s">
        <v>61</v>
      </c>
      <c r="C41" s="171" t="s">
        <v>61</v>
      </c>
      <c r="D41" s="171" t="s">
        <v>61</v>
      </c>
      <c r="E41" s="175">
        <v>1618</v>
      </c>
      <c r="F41" s="176">
        <v>214872242.08000058</v>
      </c>
      <c r="G41" s="176">
        <v>132801.13849196574</v>
      </c>
      <c r="H41" s="175">
        <v>1485.9166666666667</v>
      </c>
      <c r="I41" s="176">
        <v>144605.84964163572</v>
      </c>
    </row>
  </sheetData>
  <mergeCells count="22">
    <mergeCell ref="B40:D40"/>
    <mergeCell ref="A41:D41"/>
    <mergeCell ref="B19:B22"/>
    <mergeCell ref="B24:D24"/>
    <mergeCell ref="A25:A40"/>
    <mergeCell ref="B26:B28"/>
    <mergeCell ref="B29:B32"/>
    <mergeCell ref="B33:B34"/>
    <mergeCell ref="C33:C34"/>
    <mergeCell ref="B35:B36"/>
    <mergeCell ref="B37:B38"/>
    <mergeCell ref="C37:C38"/>
    <mergeCell ref="A2:A24"/>
    <mergeCell ref="B3:B4"/>
    <mergeCell ref="B5:B7"/>
    <mergeCell ref="B8:B10"/>
    <mergeCell ref="C8:C10"/>
    <mergeCell ref="B11:B13"/>
    <mergeCell ref="C12:C13"/>
    <mergeCell ref="B14:B15"/>
    <mergeCell ref="B16:B18"/>
    <mergeCell ref="C16:C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3468C-0532-D141-8FEB-43EB70233D67}">
  <dimension ref="A1:W45"/>
  <sheetViews>
    <sheetView showGridLines="0" topLeftCell="C1" zoomScale="110" zoomScaleNormal="110" workbookViewId="0">
      <selection activeCell="P2" sqref="P2"/>
    </sheetView>
  </sheetViews>
  <sheetFormatPr baseColWidth="10" defaultColWidth="8.83203125" defaultRowHeight="15" x14ac:dyDescent="0.2"/>
  <cols>
    <col min="1" max="1" width="23.5" style="20" bestFit="1" customWidth="1"/>
    <col min="2" max="2" width="24.5" style="20" bestFit="1" customWidth="1"/>
    <col min="3" max="3" width="30.83203125" style="20" bestFit="1" customWidth="1"/>
    <col min="4" max="4" width="27.33203125" style="20" hidden="1" customWidth="1"/>
    <col min="5" max="5" width="12.6640625" style="20" bestFit="1" customWidth="1"/>
    <col min="6" max="6" width="11" style="20" bestFit="1" customWidth="1"/>
    <col min="7" max="7" width="22.1640625" style="20" bestFit="1" customWidth="1"/>
    <col min="8" max="8" width="13" style="20" bestFit="1" customWidth="1"/>
    <col min="9" max="9" width="27.1640625" style="20" bestFit="1" customWidth="1"/>
    <col min="10" max="12" width="8.83203125" style="20"/>
    <col min="13" max="13" width="13.6640625" style="20" customWidth="1"/>
    <col min="14" max="14" width="8.83203125" style="20"/>
    <col min="15" max="15" width="14.6640625" style="20" bestFit="1" customWidth="1"/>
    <col min="16" max="16" width="8.83203125" style="20"/>
    <col min="17" max="17" width="14.6640625" style="20" bestFit="1" customWidth="1"/>
    <col min="18" max="18" width="10.6640625" style="20" bestFit="1" customWidth="1"/>
    <col min="19" max="19" width="10.6640625" bestFit="1" customWidth="1"/>
    <col min="20" max="20" width="11.6640625" style="20" bestFit="1" customWidth="1"/>
    <col min="21" max="21" width="14.1640625" style="20" bestFit="1" customWidth="1"/>
    <col min="22" max="22" width="8.83203125" style="20"/>
    <col min="23" max="23" width="11.6640625" style="20" bestFit="1" customWidth="1"/>
    <col min="24" max="16384" width="8.83203125" style="20"/>
  </cols>
  <sheetData>
    <row r="1" spans="1:23" x14ac:dyDescent="0.2">
      <c r="L1" s="20" t="s">
        <v>131</v>
      </c>
      <c r="N1" s="20" t="s">
        <v>125</v>
      </c>
      <c r="P1" s="20" t="s">
        <v>177</v>
      </c>
      <c r="S1" s="20"/>
    </row>
    <row r="2" spans="1:23" x14ac:dyDescent="0.2">
      <c r="A2" s="27" t="s">
        <v>121</v>
      </c>
      <c r="B2" s="27" t="s">
        <v>122</v>
      </c>
      <c r="C2" s="27" t="s">
        <v>123</v>
      </c>
      <c r="D2" s="27" t="s">
        <v>124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120</v>
      </c>
      <c r="L2" s="73" t="s">
        <v>166</v>
      </c>
      <c r="M2" s="73" t="s">
        <v>128</v>
      </c>
      <c r="N2" s="73" t="s">
        <v>166</v>
      </c>
      <c r="O2" s="73" t="s">
        <v>128</v>
      </c>
      <c r="P2" s="73" t="s">
        <v>166</v>
      </c>
      <c r="Q2" s="73" t="s">
        <v>128</v>
      </c>
      <c r="S2" s="20"/>
    </row>
    <row r="3" spans="1:23" x14ac:dyDescent="0.2">
      <c r="A3" s="162" t="s">
        <v>62</v>
      </c>
      <c r="B3" s="23" t="s">
        <v>2</v>
      </c>
      <c r="C3" s="25" t="s">
        <v>1</v>
      </c>
      <c r="D3" s="24" t="s">
        <v>0</v>
      </c>
      <c r="E3" s="22">
        <v>1738</v>
      </c>
      <c r="F3" s="21">
        <v>8583333.8500001244</v>
      </c>
      <c r="G3" s="21">
        <v>4938.6270713464464</v>
      </c>
      <c r="H3" s="22">
        <v>1387.5833333333333</v>
      </c>
      <c r="I3" s="21">
        <v>6185.8150381359374</v>
      </c>
      <c r="S3" s="20"/>
    </row>
    <row r="4" spans="1:23" x14ac:dyDescent="0.2">
      <c r="A4" s="162"/>
      <c r="B4" s="23" t="s">
        <v>9</v>
      </c>
      <c r="C4" s="25" t="s">
        <v>4</v>
      </c>
      <c r="D4" s="24" t="s">
        <v>0</v>
      </c>
      <c r="E4" s="22"/>
      <c r="F4" s="21">
        <v>113598.23000000001</v>
      </c>
      <c r="G4" s="21"/>
      <c r="H4" s="22">
        <v>0.83333333333333337</v>
      </c>
      <c r="I4" s="21">
        <v>136317.87599999999</v>
      </c>
      <c r="S4" s="20"/>
    </row>
    <row r="5" spans="1:23" x14ac:dyDescent="0.2">
      <c r="A5" s="162"/>
      <c r="B5" s="162" t="s">
        <v>18</v>
      </c>
      <c r="C5" s="25" t="s">
        <v>11</v>
      </c>
      <c r="D5" s="24" t="s">
        <v>0</v>
      </c>
      <c r="E5" s="22">
        <v>96</v>
      </c>
      <c r="F5" s="21">
        <v>155350.01999999999</v>
      </c>
      <c r="G5" s="21">
        <v>1618.2293749999999</v>
      </c>
      <c r="H5" s="22">
        <v>28.333333333333332</v>
      </c>
      <c r="I5" s="21">
        <v>5482.9418823529404</v>
      </c>
      <c r="P5" s="72">
        <v>10</v>
      </c>
      <c r="S5" s="20"/>
    </row>
    <row r="6" spans="1:23" x14ac:dyDescent="0.2">
      <c r="A6" s="162"/>
      <c r="B6" s="162"/>
      <c r="C6" s="25" t="s">
        <v>13</v>
      </c>
      <c r="D6" s="24" t="s">
        <v>0</v>
      </c>
      <c r="E6" s="22">
        <v>53</v>
      </c>
      <c r="F6" s="21">
        <v>233733.65000000008</v>
      </c>
      <c r="G6" s="21">
        <v>4410.0688679245295</v>
      </c>
      <c r="H6" s="22">
        <v>34.416666666666664</v>
      </c>
      <c r="I6" s="21">
        <v>6791.292493946733</v>
      </c>
      <c r="S6" s="20"/>
    </row>
    <row r="7" spans="1:23" x14ac:dyDescent="0.2">
      <c r="A7" s="162"/>
      <c r="B7" s="162"/>
      <c r="C7" s="25" t="s">
        <v>15</v>
      </c>
      <c r="D7" s="24" t="s">
        <v>0</v>
      </c>
      <c r="E7" s="22">
        <v>29</v>
      </c>
      <c r="F7" s="21">
        <v>40256.65</v>
      </c>
      <c r="G7" s="21">
        <v>1388.1603448275862</v>
      </c>
      <c r="H7" s="22">
        <v>8.6666666666666661</v>
      </c>
      <c r="I7" s="21">
        <v>4644.998076923077</v>
      </c>
      <c r="S7" s="20"/>
    </row>
    <row r="8" spans="1:23" x14ac:dyDescent="0.2">
      <c r="A8" s="162"/>
      <c r="B8" s="162"/>
      <c r="C8" s="25" t="s">
        <v>17</v>
      </c>
      <c r="D8" s="24" t="s">
        <v>0</v>
      </c>
      <c r="E8" s="22"/>
      <c r="F8" s="21">
        <v>738.78</v>
      </c>
      <c r="G8" s="21"/>
      <c r="H8" s="22">
        <v>0.33333333333333331</v>
      </c>
      <c r="I8" s="21">
        <v>2216.34</v>
      </c>
      <c r="S8" s="20"/>
    </row>
    <row r="9" spans="1:23" x14ac:dyDescent="0.2">
      <c r="A9" s="162"/>
      <c r="B9" s="162" t="s">
        <v>22</v>
      </c>
      <c r="C9" s="163" t="s">
        <v>22</v>
      </c>
      <c r="D9" s="24" t="s">
        <v>19</v>
      </c>
      <c r="E9" s="22"/>
      <c r="F9" s="21">
        <v>52943.399999999994</v>
      </c>
      <c r="G9" s="21"/>
      <c r="H9" s="22">
        <v>2.3333333333333335</v>
      </c>
      <c r="I9" s="21">
        <v>22690.028571428571</v>
      </c>
      <c r="S9" s="20"/>
    </row>
    <row r="10" spans="1:23" x14ac:dyDescent="0.2">
      <c r="A10" s="162"/>
      <c r="B10" s="162"/>
      <c r="C10" s="163"/>
      <c r="D10" s="24" t="s">
        <v>20</v>
      </c>
      <c r="E10" s="22">
        <v>873</v>
      </c>
      <c r="F10" s="21">
        <v>15906449.919999992</v>
      </c>
      <c r="G10" s="21">
        <v>18220.44664375715</v>
      </c>
      <c r="H10" s="22">
        <v>642.75</v>
      </c>
      <c r="I10" s="21">
        <v>24747.491124076223</v>
      </c>
      <c r="S10" s="20"/>
    </row>
    <row r="11" spans="1:23" x14ac:dyDescent="0.2">
      <c r="A11" s="162"/>
      <c r="B11" s="162"/>
      <c r="C11" s="163"/>
      <c r="D11" s="24" t="s">
        <v>0</v>
      </c>
      <c r="E11" s="22">
        <v>58</v>
      </c>
      <c r="F11" s="21">
        <v>404655.69</v>
      </c>
      <c r="G11" s="21">
        <v>6976.8222413793101</v>
      </c>
      <c r="H11" s="22">
        <v>13.25</v>
      </c>
      <c r="I11" s="21">
        <v>30540.0520754717</v>
      </c>
      <c r="S11" s="20"/>
    </row>
    <row r="12" spans="1:23" x14ac:dyDescent="0.2">
      <c r="A12" s="162"/>
      <c r="B12" s="162" t="s">
        <v>42</v>
      </c>
      <c r="C12" s="25" t="s">
        <v>35</v>
      </c>
      <c r="D12" s="24" t="s">
        <v>0</v>
      </c>
      <c r="E12" s="22"/>
      <c r="F12" s="21">
        <v>60258</v>
      </c>
      <c r="G12" s="21"/>
      <c r="H12" s="22">
        <v>0.33333333333333331</v>
      </c>
      <c r="I12" s="21">
        <v>180774</v>
      </c>
      <c r="S12" s="20"/>
    </row>
    <row r="13" spans="1:23" x14ac:dyDescent="0.2">
      <c r="A13" s="162"/>
      <c r="B13" s="162"/>
      <c r="C13" s="25" t="s">
        <v>39</v>
      </c>
      <c r="D13" s="24" t="s">
        <v>0</v>
      </c>
      <c r="E13" s="22"/>
      <c r="F13" s="21">
        <v>41635</v>
      </c>
      <c r="G13" s="21"/>
      <c r="H13" s="22">
        <v>0.41666666666666669</v>
      </c>
      <c r="I13" s="21">
        <v>99924</v>
      </c>
      <c r="S13" s="20"/>
    </row>
    <row r="14" spans="1:23" x14ac:dyDescent="0.2">
      <c r="A14" s="162"/>
      <c r="B14" s="162"/>
      <c r="C14" s="25" t="s">
        <v>41</v>
      </c>
      <c r="D14" s="24" t="s">
        <v>0</v>
      </c>
      <c r="E14" s="22"/>
      <c r="F14" s="21">
        <v>446.72</v>
      </c>
      <c r="G14" s="21"/>
      <c r="H14" s="22">
        <v>0.16666666666666666</v>
      </c>
      <c r="I14" s="21">
        <v>2680.32</v>
      </c>
      <c r="S14" s="20"/>
    </row>
    <row r="15" spans="1:23" x14ac:dyDescent="0.2">
      <c r="A15" s="162"/>
      <c r="B15" s="162" t="s">
        <v>46</v>
      </c>
      <c r="C15" s="163" t="s">
        <v>46</v>
      </c>
      <c r="D15" s="24" t="s">
        <v>19</v>
      </c>
      <c r="E15" s="22"/>
      <c r="F15" s="21">
        <v>7953.04</v>
      </c>
      <c r="G15" s="21"/>
      <c r="H15" s="22">
        <v>0.91666666666666663</v>
      </c>
      <c r="I15" s="21">
        <v>8676.0436363636363</v>
      </c>
      <c r="S15" s="20"/>
      <c r="U15" s="20" t="s">
        <v>170</v>
      </c>
    </row>
    <row r="16" spans="1:23" x14ac:dyDescent="0.2">
      <c r="A16" s="162"/>
      <c r="B16" s="162"/>
      <c r="C16" s="163"/>
      <c r="D16" s="24" t="s">
        <v>20</v>
      </c>
      <c r="E16" s="22">
        <v>823</v>
      </c>
      <c r="F16" s="21">
        <v>11504272.299999999</v>
      </c>
      <c r="G16" s="21">
        <v>13978.459659781287</v>
      </c>
      <c r="H16" s="22">
        <v>559.16666666666663</v>
      </c>
      <c r="I16" s="21">
        <v>20573.959403874811</v>
      </c>
      <c r="S16" s="20"/>
      <c r="T16" s="85" t="s">
        <v>167</v>
      </c>
      <c r="U16" s="73" t="s">
        <v>61</v>
      </c>
      <c r="V16" s="85" t="s">
        <v>174</v>
      </c>
      <c r="W16" s="73" t="s">
        <v>127</v>
      </c>
    </row>
    <row r="17" spans="1:23" x14ac:dyDescent="0.2">
      <c r="A17" s="162"/>
      <c r="B17" s="162"/>
      <c r="C17" s="163"/>
      <c r="D17" s="24" t="s">
        <v>0</v>
      </c>
      <c r="E17" s="22">
        <v>327</v>
      </c>
      <c r="F17" s="21">
        <v>2662736.67</v>
      </c>
      <c r="G17" s="21">
        <v>8142.9255963302749</v>
      </c>
      <c r="H17" s="22">
        <v>135.16666666666666</v>
      </c>
      <c r="I17" s="21">
        <v>19699.654771886559</v>
      </c>
      <c r="S17" s="20"/>
      <c r="T17" s="85" t="s">
        <v>169</v>
      </c>
      <c r="U17" s="84">
        <f>P22*(T38-T22)</f>
        <v>58140819.315749265</v>
      </c>
      <c r="V17" s="84">
        <f>T38-T22</f>
        <v>92580.922477307744</v>
      </c>
      <c r="W17" s="101">
        <f>T38/T22</f>
        <v>2.046935966838535</v>
      </c>
    </row>
    <row r="18" spans="1:23" x14ac:dyDescent="0.2">
      <c r="A18" s="162"/>
      <c r="B18" s="162" t="s">
        <v>55</v>
      </c>
      <c r="C18" s="25" t="s">
        <v>48</v>
      </c>
      <c r="D18" s="24" t="s">
        <v>20</v>
      </c>
      <c r="E18" s="22">
        <v>1745</v>
      </c>
      <c r="F18" s="21">
        <v>8725599.0200000145</v>
      </c>
      <c r="G18" s="21">
        <v>5000.3432779369714</v>
      </c>
      <c r="H18" s="22">
        <v>1456.5</v>
      </c>
      <c r="I18" s="21">
        <v>5990.7991898386645</v>
      </c>
      <c r="S18" s="20"/>
      <c r="T18" s="85"/>
      <c r="U18" s="84"/>
      <c r="W18" s="84"/>
    </row>
    <row r="19" spans="1:23" x14ac:dyDescent="0.2">
      <c r="A19" s="162"/>
      <c r="B19" s="162"/>
      <c r="C19" s="25" t="s">
        <v>50</v>
      </c>
      <c r="D19" s="24" t="s">
        <v>20</v>
      </c>
      <c r="E19" s="22">
        <v>1083</v>
      </c>
      <c r="F19" s="21">
        <v>7707200</v>
      </c>
      <c r="G19" s="21">
        <v>7116.5281625115422</v>
      </c>
      <c r="H19" s="22">
        <v>650.5</v>
      </c>
      <c r="I19" s="21">
        <v>11848.116833205226</v>
      </c>
      <c r="S19" s="20"/>
    </row>
    <row r="20" spans="1:23" x14ac:dyDescent="0.2">
      <c r="A20" s="162"/>
      <c r="B20" s="162"/>
      <c r="C20" s="25" t="s">
        <v>54</v>
      </c>
      <c r="D20" s="24" t="s">
        <v>20</v>
      </c>
      <c r="E20" s="22">
        <v>1690</v>
      </c>
      <c r="F20" s="21">
        <v>2001061.25</v>
      </c>
      <c r="G20" s="21">
        <v>1184.0599112426034</v>
      </c>
      <c r="H20" s="22">
        <v>1160.9166666666667</v>
      </c>
      <c r="I20" s="21">
        <v>1723.6906898284401</v>
      </c>
      <c r="S20" s="20"/>
    </row>
    <row r="21" spans="1:23" x14ac:dyDescent="0.2">
      <c r="A21" s="162"/>
      <c r="B21" s="23" t="s">
        <v>60</v>
      </c>
      <c r="C21" s="25" t="s">
        <v>57</v>
      </c>
      <c r="D21" s="24" t="s">
        <v>0</v>
      </c>
      <c r="E21" s="22"/>
      <c r="F21" s="21">
        <v>186561.55</v>
      </c>
      <c r="G21" s="21"/>
      <c r="H21" s="22">
        <v>6.25</v>
      </c>
      <c r="I21" s="21">
        <v>29849.847999999998</v>
      </c>
      <c r="P21" s="101">
        <f>P22/P$41</f>
        <v>0.20031897926634767</v>
      </c>
      <c r="R21" s="73" t="s">
        <v>131</v>
      </c>
      <c r="S21" s="73" t="s">
        <v>125</v>
      </c>
      <c r="T21" s="73" t="s">
        <v>126</v>
      </c>
      <c r="U21" s="86" t="s">
        <v>168</v>
      </c>
    </row>
    <row r="22" spans="1:23" s="72" customFormat="1" x14ac:dyDescent="0.2">
      <c r="A22" s="162"/>
      <c r="B22" s="164" t="s">
        <v>61</v>
      </c>
      <c r="C22" s="164" t="s">
        <v>61</v>
      </c>
      <c r="D22" s="164" t="s">
        <v>61</v>
      </c>
      <c r="E22" s="33">
        <v>1756</v>
      </c>
      <c r="F22" s="34">
        <v>58388783.739999615</v>
      </c>
      <c r="G22" s="34">
        <v>33251.015797266293</v>
      </c>
      <c r="H22" s="33">
        <v>1495.3333333333333</v>
      </c>
      <c r="I22" s="34">
        <v>39047.336428889619</v>
      </c>
      <c r="L22" s="32">
        <f>'ISPM 6'!E27</f>
        <v>2384</v>
      </c>
      <c r="M22" s="74">
        <f>'ISPM 6'!F27</f>
        <v>113923048.64000003</v>
      </c>
      <c r="N22" s="32">
        <f>E22</f>
        <v>1756</v>
      </c>
      <c r="O22" s="74">
        <f>F22</f>
        <v>58388783.739999615</v>
      </c>
      <c r="P22" s="32">
        <f>L22-N22</f>
        <v>628</v>
      </c>
      <c r="Q22" s="74">
        <f>M22-O22</f>
        <v>55534264.900000416</v>
      </c>
      <c r="R22" s="82">
        <f>M22/L22</f>
        <v>47786.513691275184</v>
      </c>
      <c r="S22" s="82">
        <f>O22/N22</f>
        <v>33251.015797266293</v>
      </c>
      <c r="T22" s="82">
        <f>Q22/P22</f>
        <v>88430.358121019774</v>
      </c>
      <c r="U22" s="100">
        <f>P5/P22</f>
        <v>1.5923566878980892E-2</v>
      </c>
    </row>
    <row r="23" spans="1:23" x14ac:dyDescent="0.2">
      <c r="A23" s="162" t="s">
        <v>113</v>
      </c>
      <c r="B23" s="23" t="s">
        <v>2</v>
      </c>
      <c r="C23" s="25" t="s">
        <v>1</v>
      </c>
      <c r="D23" s="24" t="s">
        <v>0</v>
      </c>
      <c r="E23" s="22">
        <v>692</v>
      </c>
      <c r="F23" s="21">
        <v>2386250.4400000074</v>
      </c>
      <c r="G23" s="21">
        <v>3448.3387861271785</v>
      </c>
      <c r="H23" s="22">
        <v>449.83333333333331</v>
      </c>
      <c r="I23" s="21">
        <v>5304.7434753612615</v>
      </c>
      <c r="P23" s="101"/>
      <c r="S23" s="20"/>
    </row>
    <row r="24" spans="1:23" s="79" customFormat="1" x14ac:dyDescent="0.2">
      <c r="A24" s="162"/>
      <c r="B24" s="162" t="s">
        <v>9</v>
      </c>
      <c r="C24" s="75" t="s">
        <v>4</v>
      </c>
      <c r="D24" s="76" t="s">
        <v>0</v>
      </c>
      <c r="E24" s="77">
        <v>46</v>
      </c>
      <c r="F24" s="78">
        <v>5679483.9800000004</v>
      </c>
      <c r="G24" s="78">
        <v>123467.04304347828</v>
      </c>
      <c r="H24" s="77">
        <v>37.25</v>
      </c>
      <c r="I24" s="78">
        <v>152469.36859060405</v>
      </c>
      <c r="L24" s="81">
        <f>'ISPM 6'!E29</f>
        <v>2172</v>
      </c>
      <c r="M24" s="80">
        <f>'ISPM 6'!F29</f>
        <v>349765667.75999826</v>
      </c>
      <c r="N24" s="81">
        <f>E24</f>
        <v>46</v>
      </c>
      <c r="O24" s="80">
        <f>F24</f>
        <v>5679483.9800000004</v>
      </c>
      <c r="P24" s="81">
        <f>L24-N24</f>
        <v>2126</v>
      </c>
      <c r="Q24" s="80">
        <f>M24-O24</f>
        <v>344086183.77999824</v>
      </c>
      <c r="R24" s="82">
        <f>M24/L24</f>
        <v>161033.91701657377</v>
      </c>
      <c r="S24" s="82">
        <f>O24/N24</f>
        <v>123467.04304347828</v>
      </c>
      <c r="T24" s="82">
        <f>Q24/P24</f>
        <v>161846.7468391337</v>
      </c>
      <c r="U24" s="83">
        <f>P24/P38</f>
        <v>0.84802552852014357</v>
      </c>
    </row>
    <row r="25" spans="1:23" x14ac:dyDescent="0.2">
      <c r="A25" s="162"/>
      <c r="B25" s="162"/>
      <c r="C25" s="25" t="s">
        <v>8</v>
      </c>
      <c r="D25" s="24" t="s">
        <v>0</v>
      </c>
      <c r="E25" s="22">
        <v>70</v>
      </c>
      <c r="F25" s="21">
        <v>2835650.919999999</v>
      </c>
      <c r="G25" s="21">
        <v>40509.298857142843</v>
      </c>
      <c r="H25" s="22">
        <v>68</v>
      </c>
      <c r="I25" s="21">
        <v>41700.7488235294</v>
      </c>
      <c r="S25" s="20"/>
    </row>
    <row r="26" spans="1:23" x14ac:dyDescent="0.2">
      <c r="A26" s="162"/>
      <c r="B26" s="162" t="s">
        <v>18</v>
      </c>
      <c r="C26" s="25" t="s">
        <v>11</v>
      </c>
      <c r="D26" s="24" t="s">
        <v>0</v>
      </c>
      <c r="E26" s="22">
        <v>64</v>
      </c>
      <c r="F26" s="21">
        <v>62842.109999999993</v>
      </c>
      <c r="G26" s="21">
        <v>981.9079687499999</v>
      </c>
      <c r="H26" s="22">
        <v>14.583333333333334</v>
      </c>
      <c r="I26" s="21">
        <v>4309.1732571428565</v>
      </c>
      <c r="S26" s="20"/>
    </row>
    <row r="27" spans="1:23" x14ac:dyDescent="0.2">
      <c r="A27" s="162"/>
      <c r="B27" s="162"/>
      <c r="C27" s="25" t="s">
        <v>13</v>
      </c>
      <c r="D27" s="24" t="s">
        <v>0</v>
      </c>
      <c r="E27" s="22"/>
      <c r="F27" s="21">
        <v>30569.040000000001</v>
      </c>
      <c r="G27" s="21"/>
      <c r="H27" s="22">
        <v>4.916666666666667</v>
      </c>
      <c r="I27" s="21">
        <v>6217.4318644067807</v>
      </c>
      <c r="S27" s="20"/>
    </row>
    <row r="28" spans="1:23" x14ac:dyDescent="0.2">
      <c r="A28" s="162"/>
      <c r="B28" s="162"/>
      <c r="C28" s="25" t="s">
        <v>15</v>
      </c>
      <c r="D28" s="24" t="s">
        <v>0</v>
      </c>
      <c r="E28" s="22"/>
      <c r="F28" s="21">
        <v>4381.6000000000004</v>
      </c>
      <c r="G28" s="21"/>
      <c r="H28" s="22">
        <v>1.1666666666666667</v>
      </c>
      <c r="I28" s="21">
        <v>3755.6571428571433</v>
      </c>
      <c r="S28" s="20"/>
    </row>
    <row r="29" spans="1:23" x14ac:dyDescent="0.2">
      <c r="A29" s="162"/>
      <c r="B29" s="162"/>
      <c r="C29" s="25" t="s">
        <v>17</v>
      </c>
      <c r="D29" s="24" t="s">
        <v>0</v>
      </c>
      <c r="E29" s="22"/>
      <c r="F29" s="21">
        <v>2606.7600000000002</v>
      </c>
      <c r="G29" s="21"/>
      <c r="H29" s="22">
        <v>8.3333333333333329E-2</v>
      </c>
      <c r="I29" s="21">
        <v>31281.120000000003</v>
      </c>
      <c r="S29" s="20"/>
    </row>
    <row r="30" spans="1:23" x14ac:dyDescent="0.2">
      <c r="A30" s="162"/>
      <c r="B30" s="162" t="s">
        <v>22</v>
      </c>
      <c r="C30" s="163" t="s">
        <v>22</v>
      </c>
      <c r="D30" s="24" t="s">
        <v>19</v>
      </c>
      <c r="E30" s="22">
        <v>23</v>
      </c>
      <c r="F30" s="21">
        <v>385255.11999999994</v>
      </c>
      <c r="G30" s="21">
        <v>16750.222608695651</v>
      </c>
      <c r="H30" s="22">
        <v>14.75</v>
      </c>
      <c r="I30" s="21">
        <v>26118.991186440675</v>
      </c>
      <c r="S30" s="20"/>
    </row>
    <row r="31" spans="1:23" x14ac:dyDescent="0.2">
      <c r="A31" s="162"/>
      <c r="B31" s="162"/>
      <c r="C31" s="163"/>
      <c r="D31" s="24" t="s">
        <v>0</v>
      </c>
      <c r="E31" s="22">
        <v>203</v>
      </c>
      <c r="F31" s="21">
        <v>4157891.7799999989</v>
      </c>
      <c r="G31" s="21">
        <v>20482.225517241375</v>
      </c>
      <c r="H31" s="22">
        <v>126.58333333333333</v>
      </c>
      <c r="I31" s="21">
        <v>32847.071336405519</v>
      </c>
      <c r="S31" s="20"/>
    </row>
    <row r="32" spans="1:23" x14ac:dyDescent="0.2">
      <c r="A32" s="162"/>
      <c r="B32" s="23" t="s">
        <v>33</v>
      </c>
      <c r="C32" s="25" t="s">
        <v>26</v>
      </c>
      <c r="D32" s="24" t="s">
        <v>0</v>
      </c>
      <c r="E32" s="22"/>
      <c r="F32" s="21">
        <v>61824.000000000007</v>
      </c>
      <c r="G32" s="21"/>
      <c r="H32" s="22">
        <v>0.91666666666666663</v>
      </c>
      <c r="I32" s="21">
        <v>67444.363636363647</v>
      </c>
      <c r="S32" s="20"/>
    </row>
    <row r="33" spans="1:21" x14ac:dyDescent="0.2">
      <c r="A33" s="162"/>
      <c r="B33" s="162" t="s">
        <v>42</v>
      </c>
      <c r="C33" s="25" t="s">
        <v>35</v>
      </c>
      <c r="D33" s="24" t="s">
        <v>0</v>
      </c>
      <c r="E33" s="22"/>
      <c r="F33" s="21">
        <v>17009</v>
      </c>
      <c r="G33" s="21"/>
      <c r="H33" s="22">
        <v>0.16666666666666666</v>
      </c>
      <c r="I33" s="21">
        <v>102054</v>
      </c>
      <c r="S33" s="20"/>
    </row>
    <row r="34" spans="1:21" x14ac:dyDescent="0.2">
      <c r="A34" s="162"/>
      <c r="B34" s="162"/>
      <c r="C34" s="25" t="s">
        <v>41</v>
      </c>
      <c r="D34" s="24" t="s">
        <v>0</v>
      </c>
      <c r="E34" s="22"/>
      <c r="F34" s="21">
        <v>335.04</v>
      </c>
      <c r="G34" s="21"/>
      <c r="H34" s="22">
        <v>0.25</v>
      </c>
      <c r="I34" s="21">
        <v>1340.16</v>
      </c>
      <c r="S34" s="20"/>
    </row>
    <row r="35" spans="1:21" x14ac:dyDescent="0.2">
      <c r="A35" s="162"/>
      <c r="B35" s="162" t="s">
        <v>46</v>
      </c>
      <c r="C35" s="163" t="s">
        <v>46</v>
      </c>
      <c r="D35" s="24" t="s">
        <v>19</v>
      </c>
      <c r="E35" s="22"/>
      <c r="F35" s="21">
        <v>189979.71000000002</v>
      </c>
      <c r="G35" s="21"/>
      <c r="H35" s="22">
        <v>10.333333333333334</v>
      </c>
      <c r="I35" s="21">
        <v>18385.133225806454</v>
      </c>
      <c r="S35" s="20"/>
    </row>
    <row r="36" spans="1:21" x14ac:dyDescent="0.2">
      <c r="A36" s="162"/>
      <c r="B36" s="162"/>
      <c r="C36" s="163"/>
      <c r="D36" s="24" t="s">
        <v>0</v>
      </c>
      <c r="E36" s="22">
        <v>544</v>
      </c>
      <c r="F36" s="21">
        <v>10815282.490000004</v>
      </c>
      <c r="G36" s="21">
        <v>19881.033988970594</v>
      </c>
      <c r="H36" s="22">
        <v>320.41666666666669</v>
      </c>
      <c r="I36" s="21">
        <v>33753.807511053332</v>
      </c>
      <c r="K36" s="20" t="s">
        <v>173</v>
      </c>
      <c r="L36" s="32">
        <f>'ISPM 6'!E26</f>
        <v>195</v>
      </c>
      <c r="M36" s="74">
        <f>'ISPM 6'!F26</f>
        <v>6786843.2800000012</v>
      </c>
      <c r="N36" s="32">
        <f>H21</f>
        <v>6.25</v>
      </c>
      <c r="O36" s="74">
        <f>F21</f>
        <v>186561.55</v>
      </c>
      <c r="P36" s="32">
        <f t="shared" ref="P36:Q38" si="0">L36-N36</f>
        <v>188.75</v>
      </c>
      <c r="Q36" s="74">
        <f t="shared" si="0"/>
        <v>6600281.7300000014</v>
      </c>
      <c r="R36" s="82">
        <f>M36/L36</f>
        <v>34804.324512820516</v>
      </c>
      <c r="S36" s="82">
        <f>O36/N36</f>
        <v>29849.847999999998</v>
      </c>
      <c r="T36" s="82">
        <f>Q36/P36</f>
        <v>34968.380026490071</v>
      </c>
      <c r="U36" s="99">
        <f>P36/P22</f>
        <v>0.30055732484076431</v>
      </c>
    </row>
    <row r="37" spans="1:21" s="94" customFormat="1" x14ac:dyDescent="0.2">
      <c r="A37" s="162"/>
      <c r="B37" s="89" t="s">
        <v>60</v>
      </c>
      <c r="C37" s="90" t="s">
        <v>57</v>
      </c>
      <c r="D37" s="91" t="s">
        <v>0</v>
      </c>
      <c r="E37" s="92"/>
      <c r="F37" s="93">
        <v>219829.43</v>
      </c>
      <c r="G37" s="93"/>
      <c r="H37" s="92">
        <v>4.833333333333333</v>
      </c>
      <c r="I37" s="93">
        <v>45481.951034482758</v>
      </c>
      <c r="L37" s="95">
        <f>'ISPM 6'!E44</f>
        <v>2064</v>
      </c>
      <c r="M37" s="96">
        <f>'ISPM 6'!F44</f>
        <v>84194956.920000017</v>
      </c>
      <c r="N37" s="95">
        <f>H37</f>
        <v>4.833333333333333</v>
      </c>
      <c r="O37" s="96">
        <f>F37</f>
        <v>219829.43</v>
      </c>
      <c r="P37" s="95">
        <f t="shared" si="0"/>
        <v>2059.1666666666665</v>
      </c>
      <c r="Q37" s="96">
        <f t="shared" si="0"/>
        <v>83975127.49000001</v>
      </c>
      <c r="R37" s="97">
        <f>M37/L37</f>
        <v>40792.130290697685</v>
      </c>
      <c r="S37" s="97">
        <f>O37/N37</f>
        <v>45481.951034482758</v>
      </c>
      <c r="T37" s="97">
        <f>Q37/P37</f>
        <v>40781.12221286929</v>
      </c>
      <c r="U37" s="98">
        <f>P37/P$38</f>
        <v>0.82136683951602174</v>
      </c>
    </row>
    <row r="38" spans="1:21" x14ac:dyDescent="0.2">
      <c r="A38" s="162"/>
      <c r="B38" s="162" t="s">
        <v>61</v>
      </c>
      <c r="C38" s="162" t="s">
        <v>61</v>
      </c>
      <c r="D38" s="162" t="s">
        <v>61</v>
      </c>
      <c r="E38" s="22">
        <v>704</v>
      </c>
      <c r="F38" s="21">
        <v>26849191.419999808</v>
      </c>
      <c r="G38" s="21">
        <v>38138.055994317911</v>
      </c>
      <c r="H38" s="22">
        <v>469.33333333333331</v>
      </c>
      <c r="I38" s="21">
        <v>57207.083991476866</v>
      </c>
      <c r="L38" s="32">
        <f>'ISPM 6'!E46</f>
        <v>3211</v>
      </c>
      <c r="M38" s="74">
        <f>'ISPM 6'!F46</f>
        <v>480644471.88000691</v>
      </c>
      <c r="N38" s="32">
        <f>E38</f>
        <v>704</v>
      </c>
      <c r="O38" s="74">
        <f>F38</f>
        <v>26849191.419999808</v>
      </c>
      <c r="P38" s="32">
        <f t="shared" si="0"/>
        <v>2507</v>
      </c>
      <c r="Q38" s="74">
        <f t="shared" si="0"/>
        <v>453795280.46000707</v>
      </c>
      <c r="R38" s="82">
        <f>M38/L38</f>
        <v>149686.84891934192</v>
      </c>
      <c r="S38" s="82">
        <f>O38/N38</f>
        <v>38138.055994317911</v>
      </c>
      <c r="T38" s="82">
        <f>Q38/P38</f>
        <v>181011.28059832752</v>
      </c>
    </row>
    <row r="39" spans="1:21" x14ac:dyDescent="0.2">
      <c r="A39" s="162" t="s">
        <v>115</v>
      </c>
      <c r="B39" s="162" t="s">
        <v>61</v>
      </c>
      <c r="C39" s="162" t="s">
        <v>61</v>
      </c>
      <c r="D39" s="162" t="s">
        <v>61</v>
      </c>
      <c r="E39" s="22">
        <v>2318</v>
      </c>
      <c r="F39" s="21">
        <v>85237975.159999996</v>
      </c>
      <c r="G39" s="21">
        <v>36772.206712683343</v>
      </c>
      <c r="H39" s="22">
        <v>1964.6666666666667</v>
      </c>
      <c r="I39" s="21">
        <v>43385.464112656933</v>
      </c>
      <c r="S39" s="20"/>
    </row>
    <row r="40" spans="1:21" x14ac:dyDescent="0.2">
      <c r="P40" s="101">
        <f>P38/P41</f>
        <v>0.79968102073365233</v>
      </c>
    </row>
    <row r="41" spans="1:21" x14ac:dyDescent="0.2">
      <c r="L41" s="106">
        <f>L22+L38</f>
        <v>5595</v>
      </c>
      <c r="P41" s="106">
        <f>P22+P38</f>
        <v>3135</v>
      </c>
    </row>
    <row r="42" spans="1:21" x14ac:dyDescent="0.2">
      <c r="L42" s="101">
        <f>L22/L41</f>
        <v>0.42609472743520999</v>
      </c>
    </row>
    <row r="43" spans="1:21" x14ac:dyDescent="0.2">
      <c r="E43" s="101">
        <f>E22/E45</f>
        <v>0.71382113821138216</v>
      </c>
      <c r="L43" s="101">
        <f>L38/L41</f>
        <v>0.57390527256478996</v>
      </c>
    </row>
    <row r="44" spans="1:21" x14ac:dyDescent="0.2">
      <c r="E44" s="101">
        <f>E38/E45</f>
        <v>0.2861788617886179</v>
      </c>
    </row>
    <row r="45" spans="1:21" x14ac:dyDescent="0.2">
      <c r="E45" s="106">
        <f>E22+E38</f>
        <v>2460</v>
      </c>
    </row>
  </sheetData>
  <mergeCells count="19">
    <mergeCell ref="B18:B20"/>
    <mergeCell ref="B22:D22"/>
    <mergeCell ref="A3:A22"/>
    <mergeCell ref="B24:B25"/>
    <mergeCell ref="B5:B8"/>
    <mergeCell ref="C9:C11"/>
    <mergeCell ref="B9:B11"/>
    <mergeCell ref="B12:B14"/>
    <mergeCell ref="C15:C17"/>
    <mergeCell ref="B15:B17"/>
    <mergeCell ref="B38:D38"/>
    <mergeCell ref="A23:A38"/>
    <mergeCell ref="A39:D39"/>
    <mergeCell ref="C30:C31"/>
    <mergeCell ref="B30:B31"/>
    <mergeCell ref="B33:B34"/>
    <mergeCell ref="C35:C36"/>
    <mergeCell ref="B35:B36"/>
    <mergeCell ref="B26:B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82C3B-EA87-D143-8EF8-241A366E0584}">
  <dimension ref="A1:I42"/>
  <sheetViews>
    <sheetView topLeftCell="A6" workbookViewId="0">
      <selection sqref="A1:XFD1048576"/>
    </sheetView>
  </sheetViews>
  <sheetFormatPr baseColWidth="10" defaultColWidth="8.83203125" defaultRowHeight="15" x14ac:dyDescent="0.2"/>
  <cols>
    <col min="1" max="1" width="23.5" style="20" bestFit="1" customWidth="1"/>
    <col min="2" max="2" width="24.5" style="20" bestFit="1" customWidth="1"/>
    <col min="3" max="3" width="30.83203125" style="20" bestFit="1" customWidth="1"/>
    <col min="4" max="4" width="27.33203125" style="20" bestFit="1" customWidth="1"/>
    <col min="5" max="5" width="12.33203125" style="20" bestFit="1" customWidth="1"/>
    <col min="6" max="6" width="11" style="20" bestFit="1" customWidth="1"/>
    <col min="7" max="7" width="22.1640625" style="20" bestFit="1" customWidth="1"/>
    <col min="8" max="8" width="13" style="20" bestFit="1" customWidth="1"/>
    <col min="9" max="9" width="27.1640625" style="20" bestFit="1" customWidth="1"/>
    <col min="10" max="16384" width="8.83203125" style="20"/>
  </cols>
  <sheetData>
    <row r="1" spans="1:9" x14ac:dyDescent="0.2">
      <c r="A1" s="27" t="s">
        <v>121</v>
      </c>
      <c r="B1" s="27" t="s">
        <v>122</v>
      </c>
      <c r="C1" s="27" t="s">
        <v>123</v>
      </c>
      <c r="D1" s="27" t="s">
        <v>124</v>
      </c>
      <c r="E1" s="26" t="s">
        <v>116</v>
      </c>
      <c r="F1" s="26" t="s">
        <v>117</v>
      </c>
      <c r="G1" s="26" t="s">
        <v>118</v>
      </c>
      <c r="H1" s="26" t="s">
        <v>119</v>
      </c>
      <c r="I1" s="26" t="s">
        <v>120</v>
      </c>
    </row>
    <row r="2" spans="1:9" x14ac:dyDescent="0.2">
      <c r="A2" s="162" t="s">
        <v>62</v>
      </c>
      <c r="B2" s="23" t="s">
        <v>2</v>
      </c>
      <c r="C2" s="25" t="s">
        <v>1</v>
      </c>
      <c r="D2" s="24" t="s">
        <v>0</v>
      </c>
      <c r="E2" s="22">
        <v>111</v>
      </c>
      <c r="F2" s="21">
        <v>338987.17999999953</v>
      </c>
      <c r="G2" s="21">
        <v>3053.9385585585542</v>
      </c>
      <c r="H2" s="22">
        <v>66.25</v>
      </c>
      <c r="I2" s="21">
        <v>5116.7876226415028</v>
      </c>
    </row>
    <row r="3" spans="1:9" x14ac:dyDescent="0.2">
      <c r="A3" s="162"/>
      <c r="B3" s="162" t="s">
        <v>9</v>
      </c>
      <c r="C3" s="25" t="s">
        <v>4</v>
      </c>
      <c r="D3" s="24" t="s">
        <v>0</v>
      </c>
      <c r="E3" s="22"/>
      <c r="F3" s="21">
        <v>625685.21</v>
      </c>
      <c r="G3" s="21"/>
      <c r="H3" s="22">
        <v>4.916666666666667</v>
      </c>
      <c r="I3" s="21">
        <v>127258.00881355931</v>
      </c>
    </row>
    <row r="4" spans="1:9" x14ac:dyDescent="0.2">
      <c r="A4" s="162"/>
      <c r="B4" s="162"/>
      <c r="C4" s="25" t="s">
        <v>6</v>
      </c>
      <c r="D4" s="24" t="s">
        <v>0</v>
      </c>
      <c r="E4" s="22"/>
      <c r="F4" s="21">
        <v>13189.44</v>
      </c>
      <c r="G4" s="21"/>
      <c r="H4" s="22">
        <v>0.16666666666666666</v>
      </c>
      <c r="I4" s="21">
        <v>79136.639999999999</v>
      </c>
    </row>
    <row r="5" spans="1:9" x14ac:dyDescent="0.2">
      <c r="A5" s="162"/>
      <c r="B5" s="162" t="s">
        <v>18</v>
      </c>
      <c r="C5" s="25" t="s">
        <v>11</v>
      </c>
      <c r="D5" s="24" t="s">
        <v>0</v>
      </c>
      <c r="E5" s="22"/>
      <c r="F5" s="21">
        <v>38952.26</v>
      </c>
      <c r="G5" s="21"/>
      <c r="H5" s="22">
        <v>6.75</v>
      </c>
      <c r="I5" s="21">
        <v>5770.7051851851857</v>
      </c>
    </row>
    <row r="6" spans="1:9" x14ac:dyDescent="0.2">
      <c r="A6" s="162"/>
      <c r="B6" s="162"/>
      <c r="C6" s="25" t="s">
        <v>13</v>
      </c>
      <c r="D6" s="24" t="s">
        <v>0</v>
      </c>
      <c r="E6" s="22"/>
      <c r="F6" s="21">
        <v>3440.4300000000003</v>
      </c>
      <c r="G6" s="21"/>
      <c r="H6" s="22">
        <v>0.58333333333333337</v>
      </c>
      <c r="I6" s="21">
        <v>5897.880000000001</v>
      </c>
    </row>
    <row r="7" spans="1:9" x14ac:dyDescent="0.2">
      <c r="A7" s="162"/>
      <c r="B7" s="162"/>
      <c r="C7" s="25" t="s">
        <v>15</v>
      </c>
      <c r="D7" s="24" t="s">
        <v>0</v>
      </c>
      <c r="E7" s="22"/>
      <c r="F7" s="21">
        <v>2465.6499999999996</v>
      </c>
      <c r="G7" s="21"/>
      <c r="H7" s="22">
        <v>0.66666666666666663</v>
      </c>
      <c r="I7" s="21">
        <v>3698.4749999999995</v>
      </c>
    </row>
    <row r="8" spans="1:9" x14ac:dyDescent="0.2">
      <c r="A8" s="162"/>
      <c r="B8" s="162" t="s">
        <v>22</v>
      </c>
      <c r="C8" s="163" t="s">
        <v>22</v>
      </c>
      <c r="D8" s="24" t="s">
        <v>20</v>
      </c>
      <c r="E8" s="22">
        <v>68</v>
      </c>
      <c r="F8" s="21">
        <v>1681432.14</v>
      </c>
      <c r="G8" s="21">
        <v>24726.943235294115</v>
      </c>
      <c r="H8" s="22">
        <v>41.833333333333336</v>
      </c>
      <c r="I8" s="21">
        <v>40193.596972111554</v>
      </c>
    </row>
    <row r="9" spans="1:9" x14ac:dyDescent="0.2">
      <c r="A9" s="162"/>
      <c r="B9" s="162"/>
      <c r="C9" s="163"/>
      <c r="D9" s="24" t="s">
        <v>0</v>
      </c>
      <c r="E9" s="22"/>
      <c r="F9" s="21">
        <v>20025.71</v>
      </c>
      <c r="G9" s="21"/>
      <c r="H9" s="22">
        <v>1.4166666666666667</v>
      </c>
      <c r="I9" s="21">
        <v>14135.795294117648</v>
      </c>
    </row>
    <row r="10" spans="1:9" x14ac:dyDescent="0.2">
      <c r="A10" s="162"/>
      <c r="B10" s="162" t="s">
        <v>33</v>
      </c>
      <c r="C10" s="25" t="s">
        <v>26</v>
      </c>
      <c r="D10" s="24" t="s">
        <v>0</v>
      </c>
      <c r="E10" s="22"/>
      <c r="F10" s="21">
        <v>47289.080000000009</v>
      </c>
      <c r="G10" s="21"/>
      <c r="H10" s="22">
        <v>2.6666666666666665</v>
      </c>
      <c r="I10" s="21">
        <v>17733.405000000002</v>
      </c>
    </row>
    <row r="11" spans="1:9" x14ac:dyDescent="0.2">
      <c r="A11" s="162"/>
      <c r="B11" s="162"/>
      <c r="C11" s="163" t="s">
        <v>32</v>
      </c>
      <c r="D11" s="24" t="s">
        <v>19</v>
      </c>
      <c r="E11" s="22"/>
      <c r="F11" s="21">
        <v>1133</v>
      </c>
      <c r="G11" s="21"/>
      <c r="H11" s="22">
        <v>0.41666666666666669</v>
      </c>
      <c r="I11" s="21">
        <v>2719.2</v>
      </c>
    </row>
    <row r="12" spans="1:9" x14ac:dyDescent="0.2">
      <c r="A12" s="162"/>
      <c r="B12" s="162"/>
      <c r="C12" s="163"/>
      <c r="D12" s="24" t="s">
        <v>20</v>
      </c>
      <c r="E12" s="22"/>
      <c r="F12" s="21">
        <v>630.17999999999995</v>
      </c>
      <c r="G12" s="21"/>
      <c r="H12" s="22">
        <v>0.41666666666666669</v>
      </c>
      <c r="I12" s="21">
        <v>1512.4319999999998</v>
      </c>
    </row>
    <row r="13" spans="1:9" x14ac:dyDescent="0.2">
      <c r="A13" s="162"/>
      <c r="B13" s="162"/>
      <c r="C13" s="163"/>
      <c r="D13" s="24" t="s">
        <v>0</v>
      </c>
      <c r="E13" s="22"/>
      <c r="F13" s="21">
        <v>20262.91</v>
      </c>
      <c r="G13" s="21"/>
      <c r="H13" s="22">
        <v>1.5833333333333333</v>
      </c>
      <c r="I13" s="21">
        <v>12797.627368421054</v>
      </c>
    </row>
    <row r="14" spans="1:9" x14ac:dyDescent="0.2">
      <c r="A14" s="162"/>
      <c r="B14" s="162" t="s">
        <v>42</v>
      </c>
      <c r="C14" s="25" t="s">
        <v>37</v>
      </c>
      <c r="D14" s="24" t="s">
        <v>20</v>
      </c>
      <c r="E14" s="22"/>
      <c r="F14" s="21">
        <v>5000</v>
      </c>
      <c r="G14" s="21"/>
      <c r="H14" s="22">
        <v>0.16666666666666666</v>
      </c>
      <c r="I14" s="21">
        <v>30000</v>
      </c>
    </row>
    <row r="15" spans="1:9" x14ac:dyDescent="0.2">
      <c r="A15" s="162"/>
      <c r="B15" s="162"/>
      <c r="C15" s="25" t="s">
        <v>39</v>
      </c>
      <c r="D15" s="24" t="s">
        <v>0</v>
      </c>
      <c r="E15" s="22"/>
      <c r="F15" s="21">
        <v>22335</v>
      </c>
      <c r="G15" s="21"/>
      <c r="H15" s="22">
        <v>0.16666666666666666</v>
      </c>
      <c r="I15" s="21">
        <v>134010</v>
      </c>
    </row>
    <row r="16" spans="1:9" x14ac:dyDescent="0.2">
      <c r="A16" s="162"/>
      <c r="B16" s="162" t="s">
        <v>46</v>
      </c>
      <c r="C16" s="163" t="s">
        <v>46</v>
      </c>
      <c r="D16" s="24" t="s">
        <v>20</v>
      </c>
      <c r="E16" s="22">
        <v>25</v>
      </c>
      <c r="F16" s="21">
        <v>394470.93</v>
      </c>
      <c r="G16" s="21">
        <v>15778.8372</v>
      </c>
      <c r="H16" s="22">
        <v>13.583333333333334</v>
      </c>
      <c r="I16" s="21">
        <v>29040.804662576687</v>
      </c>
    </row>
    <row r="17" spans="1:9" x14ac:dyDescent="0.2">
      <c r="A17" s="162"/>
      <c r="B17" s="162"/>
      <c r="C17" s="163"/>
      <c r="D17" s="24" t="s">
        <v>0</v>
      </c>
      <c r="E17" s="22"/>
      <c r="F17" s="21">
        <v>19041.12</v>
      </c>
      <c r="G17" s="21"/>
      <c r="H17" s="22">
        <v>1.3333333333333333</v>
      </c>
      <c r="I17" s="21">
        <v>14280.84</v>
      </c>
    </row>
    <row r="18" spans="1:9" x14ac:dyDescent="0.2">
      <c r="A18" s="162"/>
      <c r="B18" s="162" t="s">
        <v>55</v>
      </c>
      <c r="C18" s="25" t="s">
        <v>48</v>
      </c>
      <c r="D18" s="24" t="s">
        <v>20</v>
      </c>
      <c r="E18" s="22">
        <v>107</v>
      </c>
      <c r="F18" s="21">
        <v>468735.72000000009</v>
      </c>
      <c r="G18" s="21">
        <v>4380.7076635514031</v>
      </c>
      <c r="H18" s="22">
        <v>67.666666666666671</v>
      </c>
      <c r="I18" s="21">
        <v>6927.1288669950754</v>
      </c>
    </row>
    <row r="19" spans="1:9" x14ac:dyDescent="0.2">
      <c r="A19" s="162"/>
      <c r="B19" s="162"/>
      <c r="C19" s="25" t="s">
        <v>50</v>
      </c>
      <c r="D19" s="24" t="s">
        <v>20</v>
      </c>
      <c r="E19" s="22">
        <v>65</v>
      </c>
      <c r="F19" s="21">
        <v>279360</v>
      </c>
      <c r="G19" s="21">
        <v>4297.8461538461543</v>
      </c>
      <c r="H19" s="22">
        <v>34.666666666666664</v>
      </c>
      <c r="I19" s="21">
        <v>8058.461538461539</v>
      </c>
    </row>
    <row r="20" spans="1:9" x14ac:dyDescent="0.2">
      <c r="A20" s="162"/>
      <c r="B20" s="162"/>
      <c r="C20" s="25" t="s">
        <v>54</v>
      </c>
      <c r="D20" s="24" t="s">
        <v>20</v>
      </c>
      <c r="E20" s="22">
        <v>100</v>
      </c>
      <c r="F20" s="21">
        <v>62650</v>
      </c>
      <c r="G20" s="21">
        <v>626.5</v>
      </c>
      <c r="H20" s="22">
        <v>51.583333333333336</v>
      </c>
      <c r="I20" s="21">
        <v>1214.5395799676899</v>
      </c>
    </row>
    <row r="21" spans="1:9" x14ac:dyDescent="0.2">
      <c r="A21" s="162"/>
      <c r="B21" s="23" t="s">
        <v>60</v>
      </c>
      <c r="C21" s="25" t="s">
        <v>57</v>
      </c>
      <c r="D21" s="24" t="s">
        <v>0</v>
      </c>
      <c r="E21" s="22"/>
      <c r="F21" s="21">
        <v>96861.239999999991</v>
      </c>
      <c r="G21" s="21"/>
      <c r="H21" s="22">
        <v>4</v>
      </c>
      <c r="I21" s="21">
        <v>24215.309999999998</v>
      </c>
    </row>
    <row r="22" spans="1:9" x14ac:dyDescent="0.2">
      <c r="A22" s="162"/>
      <c r="B22" s="162" t="s">
        <v>61</v>
      </c>
      <c r="C22" s="162" t="s">
        <v>61</v>
      </c>
      <c r="D22" s="162" t="s">
        <v>61</v>
      </c>
      <c r="E22" s="22">
        <v>114</v>
      </c>
      <c r="F22" s="21">
        <v>4141947.2000000016</v>
      </c>
      <c r="G22" s="21">
        <v>36332.870175438613</v>
      </c>
      <c r="H22" s="22">
        <v>70.75</v>
      </c>
      <c r="I22" s="21">
        <v>58543.423321554794</v>
      </c>
    </row>
    <row r="23" spans="1:9" x14ac:dyDescent="0.2">
      <c r="A23" s="162" t="s">
        <v>113</v>
      </c>
      <c r="B23" s="23" t="s">
        <v>2</v>
      </c>
      <c r="C23" s="25" t="s">
        <v>1</v>
      </c>
      <c r="D23" s="24" t="s">
        <v>0</v>
      </c>
      <c r="E23" s="22">
        <v>1195</v>
      </c>
      <c r="F23" s="21">
        <v>3094927.150000019</v>
      </c>
      <c r="G23" s="21">
        <v>2589.8971966527356</v>
      </c>
      <c r="H23" s="22">
        <v>815.16666666666663</v>
      </c>
      <c r="I23" s="21">
        <v>3796.6802085463323</v>
      </c>
    </row>
    <row r="24" spans="1:9" x14ac:dyDescent="0.2">
      <c r="A24" s="162"/>
      <c r="B24" s="162" t="s">
        <v>9</v>
      </c>
      <c r="C24" s="25" t="s">
        <v>4</v>
      </c>
      <c r="D24" s="24" t="s">
        <v>0</v>
      </c>
      <c r="E24" s="22">
        <v>1079</v>
      </c>
      <c r="F24" s="21">
        <v>126376918.27999933</v>
      </c>
      <c r="G24" s="21">
        <v>117124.11332715415</v>
      </c>
      <c r="H24" s="22">
        <v>768.25</v>
      </c>
      <c r="I24" s="21">
        <v>164499.73092092329</v>
      </c>
    </row>
    <row r="25" spans="1:9" x14ac:dyDescent="0.2">
      <c r="A25" s="162"/>
      <c r="B25" s="162"/>
      <c r="C25" s="25" t="s">
        <v>6</v>
      </c>
      <c r="D25" s="24" t="s">
        <v>0</v>
      </c>
      <c r="E25" s="22"/>
      <c r="F25" s="21">
        <v>406908.49</v>
      </c>
      <c r="G25" s="21"/>
      <c r="H25" s="22">
        <v>9.5</v>
      </c>
      <c r="I25" s="21">
        <v>42832.472631578945</v>
      </c>
    </row>
    <row r="26" spans="1:9" x14ac:dyDescent="0.2">
      <c r="A26" s="162"/>
      <c r="B26" s="162"/>
      <c r="C26" s="25" t="s">
        <v>8</v>
      </c>
      <c r="D26" s="24" t="s">
        <v>0</v>
      </c>
      <c r="E26" s="22">
        <v>41</v>
      </c>
      <c r="F26" s="21">
        <v>1072525.5799999996</v>
      </c>
      <c r="G26" s="21">
        <v>26159.160487804867</v>
      </c>
      <c r="H26" s="22">
        <v>30</v>
      </c>
      <c r="I26" s="21">
        <v>35750.852666666658</v>
      </c>
    </row>
    <row r="27" spans="1:9" x14ac:dyDescent="0.2">
      <c r="A27" s="162"/>
      <c r="B27" s="162" t="s">
        <v>18</v>
      </c>
      <c r="C27" s="25" t="s">
        <v>11</v>
      </c>
      <c r="D27" s="24" t="s">
        <v>0</v>
      </c>
      <c r="E27" s="22">
        <v>297</v>
      </c>
      <c r="F27" s="21">
        <v>488752.72999999981</v>
      </c>
      <c r="G27" s="21">
        <v>1645.632087542087</v>
      </c>
      <c r="H27" s="22">
        <v>130.25</v>
      </c>
      <c r="I27" s="21">
        <v>3752.4201919385787</v>
      </c>
    </row>
    <row r="28" spans="1:9" x14ac:dyDescent="0.2">
      <c r="A28" s="162"/>
      <c r="B28" s="162"/>
      <c r="C28" s="25" t="s">
        <v>13</v>
      </c>
      <c r="D28" s="24" t="s">
        <v>0</v>
      </c>
      <c r="E28" s="22"/>
      <c r="F28" s="21">
        <v>10283.07</v>
      </c>
      <c r="G28" s="21"/>
      <c r="H28" s="22">
        <v>1.75</v>
      </c>
      <c r="I28" s="21">
        <v>5876.0399999999991</v>
      </c>
    </row>
    <row r="29" spans="1:9" x14ac:dyDescent="0.2">
      <c r="A29" s="162"/>
      <c r="B29" s="162"/>
      <c r="C29" s="25" t="s">
        <v>15</v>
      </c>
      <c r="D29" s="24" t="s">
        <v>0</v>
      </c>
      <c r="E29" s="22">
        <v>80</v>
      </c>
      <c r="F29" s="21">
        <v>200993.07000000007</v>
      </c>
      <c r="G29" s="21">
        <v>2512.413375000001</v>
      </c>
      <c r="H29" s="22">
        <v>43.166666666666664</v>
      </c>
      <c r="I29" s="21">
        <v>4656.2101158301175</v>
      </c>
    </row>
    <row r="30" spans="1:9" x14ac:dyDescent="0.2">
      <c r="A30" s="162"/>
      <c r="B30" s="162" t="s">
        <v>22</v>
      </c>
      <c r="C30" s="163" t="s">
        <v>22</v>
      </c>
      <c r="D30" s="24" t="s">
        <v>19</v>
      </c>
      <c r="E30" s="22">
        <v>22</v>
      </c>
      <c r="F30" s="21">
        <v>274786.99</v>
      </c>
      <c r="G30" s="21">
        <v>12490.317727272726</v>
      </c>
      <c r="H30" s="22">
        <v>11.916666666666666</v>
      </c>
      <c r="I30" s="21">
        <v>23059.048111888111</v>
      </c>
    </row>
    <row r="31" spans="1:9" x14ac:dyDescent="0.2">
      <c r="A31" s="162"/>
      <c r="B31" s="162"/>
      <c r="C31" s="163"/>
      <c r="D31" s="24" t="s">
        <v>0</v>
      </c>
      <c r="E31" s="22">
        <v>119</v>
      </c>
      <c r="F31" s="21">
        <v>1244725.17</v>
      </c>
      <c r="G31" s="21">
        <v>10459.875378151261</v>
      </c>
      <c r="H31" s="22">
        <v>62.333333333333336</v>
      </c>
      <c r="I31" s="21">
        <v>19968.852994652407</v>
      </c>
    </row>
    <row r="32" spans="1:9" x14ac:dyDescent="0.2">
      <c r="A32" s="162"/>
      <c r="B32" s="162" t="s">
        <v>33</v>
      </c>
      <c r="C32" s="25" t="s">
        <v>26</v>
      </c>
      <c r="D32" s="24" t="s">
        <v>0</v>
      </c>
      <c r="E32" s="22">
        <v>21</v>
      </c>
      <c r="F32" s="21">
        <v>247482.10000000003</v>
      </c>
      <c r="G32" s="21">
        <v>11784.861904761907</v>
      </c>
      <c r="H32" s="22">
        <v>12.166666666666666</v>
      </c>
      <c r="I32" s="21">
        <v>20340.994520547945</v>
      </c>
    </row>
    <row r="33" spans="1:9" x14ac:dyDescent="0.2">
      <c r="A33" s="162"/>
      <c r="B33" s="162"/>
      <c r="C33" s="25" t="s">
        <v>28</v>
      </c>
      <c r="D33" s="24" t="s">
        <v>0</v>
      </c>
      <c r="E33" s="22"/>
      <c r="F33" s="21">
        <v>100881.94</v>
      </c>
      <c r="G33" s="21"/>
      <c r="H33" s="22">
        <v>4.666666666666667</v>
      </c>
      <c r="I33" s="21">
        <v>21617.55857142857</v>
      </c>
    </row>
    <row r="34" spans="1:9" x14ac:dyDescent="0.2">
      <c r="A34" s="162"/>
      <c r="B34" s="162"/>
      <c r="C34" s="163" t="s">
        <v>32</v>
      </c>
      <c r="D34" s="24" t="s">
        <v>19</v>
      </c>
      <c r="E34" s="22"/>
      <c r="F34" s="21">
        <v>521.17999999999995</v>
      </c>
      <c r="G34" s="21"/>
      <c r="H34" s="22">
        <v>8.3333333333333329E-2</v>
      </c>
      <c r="I34" s="21">
        <v>6254.16</v>
      </c>
    </row>
    <row r="35" spans="1:9" x14ac:dyDescent="0.2">
      <c r="A35" s="162"/>
      <c r="B35" s="162"/>
      <c r="C35" s="163"/>
      <c r="D35" s="24" t="s">
        <v>0</v>
      </c>
      <c r="E35" s="22">
        <v>20</v>
      </c>
      <c r="F35" s="21">
        <v>158535.12</v>
      </c>
      <c r="G35" s="21">
        <v>7926.7559999999994</v>
      </c>
      <c r="H35" s="22">
        <v>12.416666666666666</v>
      </c>
      <c r="I35" s="21">
        <v>12767.929127516778</v>
      </c>
    </row>
    <row r="36" spans="1:9" x14ac:dyDescent="0.2">
      <c r="A36" s="162"/>
      <c r="B36" s="162" t="s">
        <v>42</v>
      </c>
      <c r="C36" s="25" t="s">
        <v>35</v>
      </c>
      <c r="D36" s="24" t="s">
        <v>0</v>
      </c>
      <c r="E36" s="22"/>
      <c r="F36" s="21">
        <v>20885</v>
      </c>
      <c r="G36" s="21"/>
      <c r="H36" s="22">
        <v>8.3333333333333329E-2</v>
      </c>
      <c r="I36" s="21">
        <v>250620</v>
      </c>
    </row>
    <row r="37" spans="1:9" x14ac:dyDescent="0.2">
      <c r="A37" s="162"/>
      <c r="B37" s="162"/>
      <c r="C37" s="25" t="s">
        <v>39</v>
      </c>
      <c r="D37" s="24" t="s">
        <v>0</v>
      </c>
      <c r="E37" s="22"/>
      <c r="F37" s="21">
        <v>13707</v>
      </c>
      <c r="G37" s="21"/>
      <c r="H37" s="22">
        <v>0.25</v>
      </c>
      <c r="I37" s="21">
        <v>54828</v>
      </c>
    </row>
    <row r="38" spans="1:9" x14ac:dyDescent="0.2">
      <c r="A38" s="162"/>
      <c r="B38" s="23" t="s">
        <v>46</v>
      </c>
      <c r="C38" s="25" t="s">
        <v>46</v>
      </c>
      <c r="D38" s="24" t="s">
        <v>0</v>
      </c>
      <c r="E38" s="22">
        <v>36</v>
      </c>
      <c r="F38" s="21">
        <v>250294.70999999996</v>
      </c>
      <c r="G38" s="21">
        <v>6952.6308333333327</v>
      </c>
      <c r="H38" s="22">
        <v>17.25</v>
      </c>
      <c r="I38" s="21">
        <v>14509.838260869565</v>
      </c>
    </row>
    <row r="39" spans="1:9" x14ac:dyDescent="0.2">
      <c r="A39" s="162"/>
      <c r="B39" s="162" t="s">
        <v>60</v>
      </c>
      <c r="C39" s="25" t="s">
        <v>57</v>
      </c>
      <c r="D39" s="24" t="s">
        <v>0</v>
      </c>
      <c r="E39" s="22">
        <v>754</v>
      </c>
      <c r="F39" s="21">
        <v>19874197.469999984</v>
      </c>
      <c r="G39" s="21">
        <v>26358.352082228095</v>
      </c>
      <c r="H39" s="22">
        <v>498.41666666666669</v>
      </c>
      <c r="I39" s="21">
        <v>39874.664711586658</v>
      </c>
    </row>
    <row r="40" spans="1:9" x14ac:dyDescent="0.2">
      <c r="A40" s="162"/>
      <c r="B40" s="162"/>
      <c r="C40" s="25" t="s">
        <v>59</v>
      </c>
      <c r="D40" s="24" t="s">
        <v>0</v>
      </c>
      <c r="E40" s="22"/>
      <c r="F40" s="21">
        <v>40184.18</v>
      </c>
      <c r="G40" s="21"/>
      <c r="H40" s="22">
        <v>0.83333333333333337</v>
      </c>
      <c r="I40" s="21">
        <v>48221.016000000003</v>
      </c>
    </row>
    <row r="41" spans="1:9" x14ac:dyDescent="0.2">
      <c r="A41" s="162"/>
      <c r="B41" s="162" t="s">
        <v>61</v>
      </c>
      <c r="C41" s="162" t="s">
        <v>61</v>
      </c>
      <c r="D41" s="162" t="s">
        <v>61</v>
      </c>
      <c r="E41" s="22">
        <v>1248</v>
      </c>
      <c r="F41" s="21">
        <v>153877509.22999892</v>
      </c>
      <c r="G41" s="21">
        <v>123299.28624198631</v>
      </c>
      <c r="H41" s="22">
        <v>877.75</v>
      </c>
      <c r="I41" s="21">
        <v>175309.03928225453</v>
      </c>
    </row>
    <row r="42" spans="1:9" x14ac:dyDescent="0.2">
      <c r="A42" s="162" t="s">
        <v>115</v>
      </c>
      <c r="B42" s="162" t="s">
        <v>61</v>
      </c>
      <c r="C42" s="162" t="s">
        <v>61</v>
      </c>
      <c r="D42" s="162" t="s">
        <v>61</v>
      </c>
      <c r="E42" s="22">
        <v>1352</v>
      </c>
      <c r="F42" s="21">
        <v>158019456.42999792</v>
      </c>
      <c r="G42" s="21">
        <v>116878.29617603397</v>
      </c>
      <c r="H42" s="22">
        <v>948.5</v>
      </c>
      <c r="I42" s="21">
        <v>166599.32148655551</v>
      </c>
    </row>
  </sheetData>
  <mergeCells count="23">
    <mergeCell ref="B22:D22"/>
    <mergeCell ref="B3:B4"/>
    <mergeCell ref="B5:B7"/>
    <mergeCell ref="C8:C9"/>
    <mergeCell ref="B8:B9"/>
    <mergeCell ref="C11:C13"/>
    <mergeCell ref="B10:B13"/>
    <mergeCell ref="A2:A22"/>
    <mergeCell ref="B24:B26"/>
    <mergeCell ref="B27:B29"/>
    <mergeCell ref="C30:C31"/>
    <mergeCell ref="B30:B31"/>
    <mergeCell ref="A23:A41"/>
    <mergeCell ref="B14:B15"/>
    <mergeCell ref="C16:C17"/>
    <mergeCell ref="B16:B17"/>
    <mergeCell ref="B18:B20"/>
    <mergeCell ref="A42:D42"/>
    <mergeCell ref="C34:C35"/>
    <mergeCell ref="B32:B35"/>
    <mergeCell ref="B36:B37"/>
    <mergeCell ref="B39:B40"/>
    <mergeCell ref="B41:D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F4F38-1F4D-9D4B-B027-40D2441996EB}">
  <dimension ref="C3:I14"/>
  <sheetViews>
    <sheetView topLeftCell="A11" workbookViewId="0">
      <selection activeCell="C23" sqref="C23"/>
    </sheetView>
  </sheetViews>
  <sheetFormatPr baseColWidth="10" defaultRowHeight="15" x14ac:dyDescent="0.2"/>
  <cols>
    <col min="3" max="3" width="38" bestFit="1" customWidth="1"/>
    <col min="6" max="6" width="10.6640625" customWidth="1"/>
    <col min="7" max="7" width="38" bestFit="1" customWidth="1"/>
  </cols>
  <sheetData>
    <row r="3" spans="3:9" ht="18" x14ac:dyDescent="0.2">
      <c r="C3" s="109" t="s">
        <v>185</v>
      </c>
      <c r="D3" s="113" t="s">
        <v>195</v>
      </c>
      <c r="E3" s="48" t="s">
        <v>197</v>
      </c>
      <c r="G3" s="109" t="s">
        <v>185</v>
      </c>
      <c r="H3" s="113" t="s">
        <v>195</v>
      </c>
      <c r="I3" s="114" t="s">
        <v>196</v>
      </c>
    </row>
    <row r="4" spans="3:9" ht="18" x14ac:dyDescent="0.2">
      <c r="C4" s="110" t="s">
        <v>186</v>
      </c>
      <c r="D4" s="112">
        <v>3.0000000000000001E-3</v>
      </c>
      <c r="E4" s="112">
        <v>3.0000000000000001E-3</v>
      </c>
      <c r="F4" s="110"/>
      <c r="G4" s="110" t="s">
        <v>188</v>
      </c>
      <c r="H4" s="115">
        <v>0.432</v>
      </c>
      <c r="I4" s="115">
        <v>0.39500000000000002</v>
      </c>
    </row>
    <row r="5" spans="3:9" ht="18" x14ac:dyDescent="0.2">
      <c r="C5" s="110" t="s">
        <v>187</v>
      </c>
      <c r="D5" s="112">
        <v>2.1000000000000001E-2</v>
      </c>
      <c r="E5" s="112">
        <v>6.0000000000000001E-3</v>
      </c>
      <c r="F5" s="110"/>
      <c r="G5" s="110" t="s">
        <v>189</v>
      </c>
      <c r="H5" s="115">
        <v>0.34200000000000003</v>
      </c>
      <c r="I5" s="115">
        <v>0.44600000000000001</v>
      </c>
    </row>
    <row r="6" spans="3:9" ht="18" x14ac:dyDescent="0.2">
      <c r="C6" s="110" t="s">
        <v>188</v>
      </c>
      <c r="D6" s="112">
        <v>0.432</v>
      </c>
      <c r="E6" s="112">
        <v>0.39500000000000002</v>
      </c>
      <c r="F6" s="110"/>
      <c r="G6" s="110" t="s">
        <v>193</v>
      </c>
      <c r="H6" s="115">
        <f>1-(SUM(H4:H5))</f>
        <v>0.22599999999999998</v>
      </c>
      <c r="I6" s="115">
        <f>1-(SUM(I4:I5))</f>
        <v>0.15900000000000003</v>
      </c>
    </row>
    <row r="7" spans="3:9" ht="18" x14ac:dyDescent="0.2">
      <c r="C7" s="110" t="s">
        <v>194</v>
      </c>
      <c r="D7" s="112">
        <v>8.7999999999999995E-2</v>
      </c>
      <c r="E7" s="112">
        <v>4.1000000000000002E-2</v>
      </c>
      <c r="F7" s="110"/>
    </row>
    <row r="8" spans="3:9" ht="18" x14ac:dyDescent="0.2">
      <c r="C8" s="110" t="s">
        <v>190</v>
      </c>
      <c r="D8" s="112">
        <v>7.6999999999999999E-2</v>
      </c>
      <c r="E8" s="112">
        <v>7.2999999999999995E-2</v>
      </c>
      <c r="F8" s="110"/>
      <c r="H8" s="111">
        <f>SUM(H4:H6)</f>
        <v>1</v>
      </c>
      <c r="I8" s="111">
        <f>SUM(I4:I6)</f>
        <v>1</v>
      </c>
    </row>
    <row r="9" spans="3:9" ht="18" x14ac:dyDescent="0.2">
      <c r="C9" s="110" t="s">
        <v>192</v>
      </c>
      <c r="D9" s="112">
        <v>2.3E-2</v>
      </c>
      <c r="E9" s="112">
        <v>1.7000000000000001E-2</v>
      </c>
      <c r="F9" s="110"/>
    </row>
    <row r="10" spans="3:9" ht="18" x14ac:dyDescent="0.2">
      <c r="C10" s="110" t="s">
        <v>193</v>
      </c>
      <c r="D10" s="112">
        <v>1.2E-2</v>
      </c>
      <c r="E10" s="112">
        <v>7.0000000000000001E-3</v>
      </c>
      <c r="F10" s="110"/>
    </row>
    <row r="11" spans="3:9" ht="18" x14ac:dyDescent="0.2">
      <c r="C11" s="110" t="s">
        <v>191</v>
      </c>
      <c r="D11" s="112">
        <v>2E-3</v>
      </c>
      <c r="E11" s="112">
        <v>2E-3</v>
      </c>
      <c r="F11" s="110"/>
    </row>
    <row r="12" spans="3:9" ht="18" x14ac:dyDescent="0.2">
      <c r="C12" s="110" t="s">
        <v>189</v>
      </c>
      <c r="D12" s="112">
        <v>0.34200000000000003</v>
      </c>
      <c r="E12" s="112">
        <v>0.44600000000000001</v>
      </c>
      <c r="F12" s="110"/>
    </row>
    <row r="14" spans="3:9" x14ac:dyDescent="0.2">
      <c r="D14" s="111">
        <f>SUM(D4:D12)</f>
        <v>1</v>
      </c>
      <c r="E14" s="111">
        <f>SUM(E4:E12)</f>
        <v>0.99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A4634-B49C-244A-89A1-EC8B5763924C}">
  <dimension ref="C4:E7"/>
  <sheetViews>
    <sheetView workbookViewId="0">
      <selection activeCell="D7" sqref="D7"/>
    </sheetView>
  </sheetViews>
  <sheetFormatPr baseColWidth="10" defaultRowHeight="15" x14ac:dyDescent="0.2"/>
  <cols>
    <col min="3" max="3" width="21" bestFit="1" customWidth="1"/>
    <col min="4" max="4" width="15.5" bestFit="1" customWidth="1"/>
  </cols>
  <sheetData>
    <row r="4" spans="3:5" x14ac:dyDescent="0.2">
      <c r="C4" s="48" t="s">
        <v>198</v>
      </c>
      <c r="D4" s="48" t="s">
        <v>199</v>
      </c>
      <c r="E4" s="48" t="s">
        <v>200</v>
      </c>
    </row>
    <row r="5" spans="3:5" ht="18" x14ac:dyDescent="0.2">
      <c r="C5" s="87">
        <v>119606</v>
      </c>
      <c r="D5">
        <v>7289</v>
      </c>
      <c r="E5">
        <v>85</v>
      </c>
    </row>
    <row r="7" spans="3:5" x14ac:dyDescent="0.2">
      <c r="C7">
        <f>C5/E5</f>
        <v>1407.129411764706</v>
      </c>
      <c r="D7">
        <f>D5/E5</f>
        <v>85.752941176470586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E5B6-E7DC-9146-9A25-C4A174EB3FFD}">
  <dimension ref="A1:B1408"/>
  <sheetViews>
    <sheetView workbookViewId="0">
      <selection activeCell="B212" sqref="B212"/>
    </sheetView>
  </sheetViews>
  <sheetFormatPr baseColWidth="10" defaultColWidth="8.83203125" defaultRowHeight="15" x14ac:dyDescent="0.2"/>
  <cols>
    <col min="1" max="16384" width="8.83203125" style="166"/>
  </cols>
  <sheetData>
    <row r="1" spans="1:2" x14ac:dyDescent="0.2">
      <c r="A1" s="167" t="s">
        <v>214</v>
      </c>
      <c r="B1" s="167" t="s">
        <v>213</v>
      </c>
    </row>
    <row r="2" spans="1:2" x14ac:dyDescent="0.2">
      <c r="A2" s="166">
        <v>0.49671415301123267</v>
      </c>
      <c r="B2" s="166">
        <v>1.501333651955487</v>
      </c>
    </row>
    <row r="3" spans="1:2" x14ac:dyDescent="0.2">
      <c r="A3" s="166">
        <v>-0.13826430117118471</v>
      </c>
      <c r="B3" s="166">
        <v>-0.32267983884213569</v>
      </c>
    </row>
    <row r="4" spans="1:2" x14ac:dyDescent="0.2">
      <c r="A4" s="166">
        <v>0.64768853810069249</v>
      </c>
      <c r="B4" s="166">
        <v>-0.25083301645504741</v>
      </c>
    </row>
    <row r="5" spans="1:2" x14ac:dyDescent="0.2">
      <c r="A5" s="166">
        <v>1.5230298564080249</v>
      </c>
      <c r="B5" s="166">
        <v>1.3281941418490579</v>
      </c>
    </row>
    <row r="6" spans="1:2" x14ac:dyDescent="0.2">
      <c r="A6" s="166">
        <v>-0.234153374723336</v>
      </c>
      <c r="B6" s="166">
        <v>0.55623000940065992</v>
      </c>
    </row>
    <row r="7" spans="1:2" x14ac:dyDescent="0.2">
      <c r="A7" s="166">
        <v>-0.23413695694918049</v>
      </c>
      <c r="B7" s="166">
        <v>0.45588777208160758</v>
      </c>
    </row>
    <row r="8" spans="1:2" x14ac:dyDescent="0.2">
      <c r="A8" s="166">
        <v>1.579212815507391</v>
      </c>
      <c r="B8" s="166">
        <v>2.165002344901084</v>
      </c>
    </row>
    <row r="9" spans="1:2" x14ac:dyDescent="0.2">
      <c r="A9" s="166">
        <v>0.76743472915290878</v>
      </c>
      <c r="B9" s="166">
        <v>-0.643518230380143</v>
      </c>
    </row>
    <row r="10" spans="1:2" x14ac:dyDescent="0.2">
      <c r="A10" s="166">
        <v>-0.46947438593495211</v>
      </c>
      <c r="B10" s="166">
        <v>0.92784012808123717</v>
      </c>
    </row>
    <row r="11" spans="1:2" x14ac:dyDescent="0.2">
      <c r="A11" s="166">
        <v>0.54256004358596466</v>
      </c>
      <c r="B11" s="166">
        <v>5.7013124897084502E-2</v>
      </c>
    </row>
    <row r="12" spans="1:2" x14ac:dyDescent="0.2">
      <c r="A12" s="166">
        <v>-0.46341769281246231</v>
      </c>
      <c r="B12" s="166">
        <v>0.26859227886325687</v>
      </c>
    </row>
    <row r="13" spans="1:2" x14ac:dyDescent="0.2">
      <c r="A13" s="166">
        <v>-0.46572975357025692</v>
      </c>
      <c r="B13" s="166">
        <v>1.5284684264125321</v>
      </c>
    </row>
    <row r="14" spans="1:2" x14ac:dyDescent="0.2">
      <c r="A14" s="166">
        <v>0.24196227156603409</v>
      </c>
      <c r="B14" s="166">
        <v>0.50783575628962374</v>
      </c>
    </row>
    <row r="15" spans="1:2" x14ac:dyDescent="0.2">
      <c r="A15" s="166">
        <v>-1.9132802446577979</v>
      </c>
      <c r="B15" s="166">
        <v>0.53829607904963295</v>
      </c>
    </row>
    <row r="16" spans="1:2" x14ac:dyDescent="0.2">
      <c r="A16" s="166">
        <v>-1.724917832513033</v>
      </c>
      <c r="B16" s="166">
        <v>1.072507337309802</v>
      </c>
    </row>
    <row r="17" spans="1:2" x14ac:dyDescent="0.2">
      <c r="A17" s="166">
        <v>-0.56228752924097269</v>
      </c>
      <c r="B17" s="166">
        <v>-0.36495272954288532</v>
      </c>
    </row>
    <row r="18" spans="1:2" x14ac:dyDescent="0.2">
      <c r="A18" s="166">
        <v>-1.012831120334424</v>
      </c>
      <c r="B18" s="166">
        <v>-0.83920966733900637</v>
      </c>
    </row>
    <row r="19" spans="1:2" x14ac:dyDescent="0.2">
      <c r="A19" s="166">
        <v>0.31424733259527388</v>
      </c>
      <c r="B19" s="166">
        <v>-1.044809194021034</v>
      </c>
    </row>
    <row r="20" spans="1:2" x14ac:dyDescent="0.2">
      <c r="A20" s="166">
        <v>-0.90802407552121089</v>
      </c>
      <c r="B20" s="166">
        <v>-1.966356589376002</v>
      </c>
    </row>
    <row r="21" spans="1:2" x14ac:dyDescent="0.2">
      <c r="A21" s="166">
        <v>-1.412303701335291</v>
      </c>
      <c r="B21" s="166">
        <v>2.0562071299403222</v>
      </c>
    </row>
    <row r="22" spans="1:2" x14ac:dyDescent="0.2">
      <c r="A22" s="166">
        <v>1.465648768921554</v>
      </c>
      <c r="B22" s="166">
        <v>-1.1032083657216829</v>
      </c>
    </row>
    <row r="23" spans="1:2" x14ac:dyDescent="0.2">
      <c r="A23" s="166">
        <v>-0.22577630048653571</v>
      </c>
      <c r="B23" s="166">
        <v>-0.221253623585772</v>
      </c>
    </row>
    <row r="24" spans="1:2" x14ac:dyDescent="0.2">
      <c r="A24" s="166">
        <v>6.7528204687923837E-2</v>
      </c>
      <c r="B24" s="166">
        <v>-0.27681329988892073</v>
      </c>
    </row>
    <row r="25" spans="1:2" x14ac:dyDescent="0.2">
      <c r="A25" s="166">
        <v>-1.424748186213457</v>
      </c>
      <c r="B25" s="166">
        <v>0.30740669780910068</v>
      </c>
    </row>
    <row r="26" spans="1:2" x14ac:dyDescent="0.2">
      <c r="A26" s="166">
        <v>-0.54438272452518266</v>
      </c>
      <c r="B26" s="166">
        <v>0.81573721253929676</v>
      </c>
    </row>
    <row r="27" spans="1:2" x14ac:dyDescent="0.2">
      <c r="A27" s="166">
        <v>0.1109225897098661</v>
      </c>
      <c r="B27" s="166">
        <v>0.86047348835974535</v>
      </c>
    </row>
    <row r="28" spans="1:2" x14ac:dyDescent="0.2">
      <c r="A28" s="166">
        <v>-1.150993577422303</v>
      </c>
      <c r="B28" s="166">
        <v>-0.58307743856893846</v>
      </c>
    </row>
    <row r="29" spans="1:2" x14ac:dyDescent="0.2">
      <c r="A29" s="166">
        <v>0.37569801834567201</v>
      </c>
      <c r="B29" s="166">
        <v>-0.1671217137864115</v>
      </c>
    </row>
    <row r="30" spans="1:2" x14ac:dyDescent="0.2">
      <c r="A30" s="166">
        <v>-0.60063868991880498</v>
      </c>
      <c r="B30" s="166">
        <v>0.28257995048829959</v>
      </c>
    </row>
    <row r="31" spans="1:2" x14ac:dyDescent="0.2">
      <c r="A31" s="166">
        <v>-0.29169374979327678</v>
      </c>
      <c r="B31" s="166">
        <v>-0.24869112618354711</v>
      </c>
    </row>
    <row r="32" spans="1:2" x14ac:dyDescent="0.2">
      <c r="A32" s="166">
        <v>-0.60170661222939692</v>
      </c>
      <c r="B32" s="166">
        <v>1.6073455760199931</v>
      </c>
    </row>
    <row r="33" spans="1:2" x14ac:dyDescent="0.2">
      <c r="A33" s="166">
        <v>1.852278184508938</v>
      </c>
      <c r="B33" s="166">
        <v>0.49097495163825128</v>
      </c>
    </row>
    <row r="34" spans="1:2" x14ac:dyDescent="0.2">
      <c r="A34" s="166">
        <v>-1.3497224737933919E-2</v>
      </c>
      <c r="B34" s="166">
        <v>0.73487778604981746</v>
      </c>
    </row>
    <row r="35" spans="1:2" x14ac:dyDescent="0.2">
      <c r="A35" s="166">
        <v>-1.0577109289558999</v>
      </c>
      <c r="B35" s="166">
        <v>0.6628812686674127</v>
      </c>
    </row>
    <row r="36" spans="1:2" x14ac:dyDescent="0.2">
      <c r="A36" s="166">
        <v>0.82254491210318903</v>
      </c>
      <c r="B36" s="166">
        <v>1.173473857485325</v>
      </c>
    </row>
    <row r="37" spans="1:2" x14ac:dyDescent="0.2">
      <c r="A37" s="166">
        <v>-1.220843649971022</v>
      </c>
      <c r="B37" s="166">
        <v>0.18102155870370701</v>
      </c>
    </row>
    <row r="38" spans="1:2" x14ac:dyDescent="0.2">
      <c r="A38" s="166">
        <v>0.2088635950047554</v>
      </c>
      <c r="B38" s="166">
        <v>-1.296831947955847</v>
      </c>
    </row>
    <row r="39" spans="1:2" x14ac:dyDescent="0.2">
      <c r="A39" s="166">
        <v>-1.959670123879776</v>
      </c>
      <c r="B39" s="166">
        <v>0.3996879517526416</v>
      </c>
    </row>
    <row r="40" spans="1:2" x14ac:dyDescent="0.2">
      <c r="A40" s="166">
        <v>-1.3281860488984309</v>
      </c>
      <c r="B40" s="166">
        <v>-0.65135689379182904</v>
      </c>
    </row>
    <row r="41" spans="1:2" x14ac:dyDescent="0.2">
      <c r="A41" s="166">
        <v>0.19686123586912349</v>
      </c>
      <c r="B41" s="166">
        <v>-0.52861668174975684</v>
      </c>
    </row>
    <row r="42" spans="1:2" x14ac:dyDescent="0.2">
      <c r="A42" s="166">
        <v>0.73846657999541043</v>
      </c>
      <c r="B42" s="166">
        <v>0.58636401875509325</v>
      </c>
    </row>
    <row r="43" spans="1:2" x14ac:dyDescent="0.2">
      <c r="A43" s="166">
        <v>0.17136828118997049</v>
      </c>
      <c r="B43" s="166">
        <v>1.2382830714336359</v>
      </c>
    </row>
    <row r="44" spans="1:2" x14ac:dyDescent="0.2">
      <c r="A44" s="166">
        <v>-0.1156482823882405</v>
      </c>
      <c r="B44" s="166">
        <v>2.127157673606165E-2</v>
      </c>
    </row>
    <row r="45" spans="1:2" x14ac:dyDescent="0.2">
      <c r="A45" s="166">
        <v>-0.30110369558928879</v>
      </c>
      <c r="B45" s="166">
        <v>0.30883301259896379</v>
      </c>
    </row>
    <row r="46" spans="1:2" x14ac:dyDescent="0.2">
      <c r="A46" s="166">
        <v>-1.4785219903674269</v>
      </c>
      <c r="B46" s="166">
        <v>1.7022149446352379</v>
      </c>
    </row>
    <row r="47" spans="1:2" x14ac:dyDescent="0.2">
      <c r="A47" s="166">
        <v>-0.71984420839470864</v>
      </c>
      <c r="B47" s="166">
        <v>0.24075317948856831</v>
      </c>
    </row>
    <row r="48" spans="1:2" x14ac:dyDescent="0.2">
      <c r="A48" s="166">
        <v>-0.4606387709597875</v>
      </c>
      <c r="B48" s="166">
        <v>2.6016831141803949</v>
      </c>
    </row>
    <row r="49" spans="1:2" x14ac:dyDescent="0.2">
      <c r="A49" s="166">
        <v>1.0571222262189159</v>
      </c>
      <c r="B49" s="166">
        <v>0.56550964563154416</v>
      </c>
    </row>
    <row r="50" spans="1:2" x14ac:dyDescent="0.2">
      <c r="A50" s="166">
        <v>0.34361828956846141</v>
      </c>
      <c r="B50" s="166">
        <v>-1.7607627591558179</v>
      </c>
    </row>
    <row r="51" spans="1:2" x14ac:dyDescent="0.2">
      <c r="A51" s="166">
        <v>-1.763040155362734</v>
      </c>
      <c r="B51" s="166">
        <v>0.75334162110453251</v>
      </c>
    </row>
    <row r="52" spans="1:2" x14ac:dyDescent="0.2">
      <c r="A52" s="166">
        <v>0.324083969394795</v>
      </c>
      <c r="B52" s="166">
        <v>0.38115838488277781</v>
      </c>
    </row>
    <row r="53" spans="1:2" x14ac:dyDescent="0.2">
      <c r="A53" s="166">
        <v>-0.38508228041631648</v>
      </c>
      <c r="B53" s="166">
        <v>1.289752754082746</v>
      </c>
    </row>
    <row r="54" spans="1:2" x14ac:dyDescent="0.2">
      <c r="A54" s="166">
        <v>-0.67692200030595873</v>
      </c>
      <c r="B54" s="166">
        <v>0.67318135126995837</v>
      </c>
    </row>
    <row r="55" spans="1:2" x14ac:dyDescent="0.2">
      <c r="A55" s="166">
        <v>0.61167628884086789</v>
      </c>
      <c r="B55" s="166">
        <v>-0.13845598398377379</v>
      </c>
    </row>
    <row r="56" spans="1:2" x14ac:dyDescent="0.2">
      <c r="A56" s="166">
        <v>1.0309995224959509</v>
      </c>
      <c r="B56" s="166">
        <v>-1.224298236289366</v>
      </c>
    </row>
    <row r="57" spans="1:2" x14ac:dyDescent="0.2">
      <c r="A57" s="166">
        <v>0.93128011911619857</v>
      </c>
      <c r="B57" s="166">
        <v>-0.2090232572860253</v>
      </c>
    </row>
    <row r="58" spans="1:2" x14ac:dyDescent="0.2">
      <c r="A58" s="166">
        <v>-0.83921752322263854</v>
      </c>
      <c r="B58" s="166">
        <v>-0.85052045420930011</v>
      </c>
    </row>
    <row r="59" spans="1:2" x14ac:dyDescent="0.2">
      <c r="A59" s="166">
        <v>-0.30921237585121458</v>
      </c>
      <c r="B59" s="166">
        <v>-0.5805234498047227</v>
      </c>
    </row>
    <row r="60" spans="1:2" x14ac:dyDescent="0.2">
      <c r="A60" s="166">
        <v>0.33126343140356401</v>
      </c>
      <c r="B60" s="166">
        <v>0.5885784044206096</v>
      </c>
    </row>
    <row r="61" spans="1:2" x14ac:dyDescent="0.2">
      <c r="A61" s="166">
        <v>0.97554512712235919</v>
      </c>
      <c r="B61" s="166">
        <v>1.669904504351406</v>
      </c>
    </row>
    <row r="62" spans="1:2" x14ac:dyDescent="0.2">
      <c r="A62" s="166">
        <v>-0.47917423784529001</v>
      </c>
      <c r="B62" s="166">
        <v>0.39467152982298109</v>
      </c>
    </row>
    <row r="63" spans="1:2" x14ac:dyDescent="0.2">
      <c r="A63" s="166">
        <v>-0.18565897666381709</v>
      </c>
      <c r="B63" s="166">
        <v>-1.1958830620351839</v>
      </c>
    </row>
    <row r="64" spans="1:2" x14ac:dyDescent="0.2">
      <c r="A64" s="166">
        <v>-1.106334974006028</v>
      </c>
      <c r="B64" s="166">
        <v>0.44460266822014072</v>
      </c>
    </row>
    <row r="65" spans="1:2" x14ac:dyDescent="0.2">
      <c r="A65" s="166">
        <v>-1.196206624080671</v>
      </c>
      <c r="B65" s="166">
        <v>1.1966314866456511</v>
      </c>
    </row>
    <row r="66" spans="1:2" x14ac:dyDescent="0.2">
      <c r="A66" s="166">
        <v>0.81252582239419802</v>
      </c>
      <c r="B66" s="166">
        <v>-0.6097829043193822</v>
      </c>
    </row>
    <row r="67" spans="1:2" x14ac:dyDescent="0.2">
      <c r="A67" s="166">
        <v>1.3562400285708229</v>
      </c>
      <c r="B67" s="166">
        <v>-0.13401716667291769</v>
      </c>
    </row>
    <row r="68" spans="1:2" x14ac:dyDescent="0.2">
      <c r="A68" s="166">
        <v>-7.2010121580333847E-2</v>
      </c>
      <c r="B68" s="166">
        <v>1.468819472919709E-2</v>
      </c>
    </row>
    <row r="69" spans="1:2" x14ac:dyDescent="0.2">
      <c r="A69" s="166">
        <v>1.0035328978920239</v>
      </c>
      <c r="B69" s="166">
        <v>-0.78489831308224001</v>
      </c>
    </row>
    <row r="70" spans="1:2" x14ac:dyDescent="0.2">
      <c r="A70" s="166">
        <v>0.36163602504763409</v>
      </c>
      <c r="B70" s="166">
        <v>0.64828043384385903</v>
      </c>
    </row>
    <row r="71" spans="1:2" x14ac:dyDescent="0.2">
      <c r="A71" s="166">
        <v>-0.64511975460512427</v>
      </c>
      <c r="B71" s="166">
        <v>-0.12094814860778159</v>
      </c>
    </row>
    <row r="72" spans="1:2" x14ac:dyDescent="0.2">
      <c r="A72" s="166">
        <v>0.36139560550841388</v>
      </c>
      <c r="B72" s="166">
        <v>0.41953244390702782</v>
      </c>
    </row>
    <row r="73" spans="1:2" x14ac:dyDescent="0.2">
      <c r="A73" s="166">
        <v>1.538036566465969</v>
      </c>
      <c r="B73" s="166">
        <v>-0.8874921778021001</v>
      </c>
    </row>
    <row r="74" spans="1:2" x14ac:dyDescent="0.2">
      <c r="A74" s="166">
        <v>-3.5826039109951538E-2</v>
      </c>
      <c r="B74" s="166">
        <v>-0.43745830032341038</v>
      </c>
    </row>
    <row r="75" spans="1:2" x14ac:dyDescent="0.2">
      <c r="A75" s="166">
        <v>1.564643655814006</v>
      </c>
      <c r="B75" s="166">
        <v>0.72238135782777135</v>
      </c>
    </row>
    <row r="76" spans="1:2" x14ac:dyDescent="0.2">
      <c r="A76" s="166">
        <v>-2.6197451040897439</v>
      </c>
      <c r="B76" s="166">
        <v>-0.37283315209176698</v>
      </c>
    </row>
    <row r="77" spans="1:2" x14ac:dyDescent="0.2">
      <c r="A77" s="166">
        <v>0.82190250437522383</v>
      </c>
      <c r="B77" s="166">
        <v>1.7269638512334049</v>
      </c>
    </row>
    <row r="78" spans="1:2" x14ac:dyDescent="0.2">
      <c r="A78" s="166">
        <v>8.7047068238171224E-2</v>
      </c>
      <c r="B78" s="166">
        <v>-0.39963618561460229</v>
      </c>
    </row>
    <row r="79" spans="1:2" x14ac:dyDescent="0.2">
      <c r="A79" s="166">
        <v>-0.29900735046586752</v>
      </c>
      <c r="B79" s="166">
        <v>0.22468472575188589</v>
      </c>
    </row>
    <row r="80" spans="1:2" x14ac:dyDescent="0.2">
      <c r="A80" s="166">
        <v>9.1760776535502298E-2</v>
      </c>
      <c r="B80" s="166">
        <v>0.93259083187308989</v>
      </c>
    </row>
    <row r="81" spans="1:2" x14ac:dyDescent="0.2">
      <c r="A81" s="166">
        <v>-1.987568914600893</v>
      </c>
      <c r="B81" s="166">
        <v>-1.4183657329330319</v>
      </c>
    </row>
    <row r="82" spans="1:2" x14ac:dyDescent="0.2">
      <c r="A82" s="166">
        <v>-0.2196718878375119</v>
      </c>
      <c r="B82" s="166">
        <v>-1.7608088119807761</v>
      </c>
    </row>
    <row r="83" spans="1:2" x14ac:dyDescent="0.2">
      <c r="A83" s="166">
        <v>0.35711257151174641</v>
      </c>
      <c r="B83" s="166">
        <v>-1.525656314570095</v>
      </c>
    </row>
    <row r="84" spans="1:2" x14ac:dyDescent="0.2">
      <c r="A84" s="166">
        <v>1.4778940447415161</v>
      </c>
      <c r="B84" s="166">
        <v>1.2625841034271821</v>
      </c>
    </row>
    <row r="85" spans="1:2" x14ac:dyDescent="0.2">
      <c r="A85" s="166">
        <v>-0.51827021827364739</v>
      </c>
      <c r="B85" s="166">
        <v>-0.55185814589244675</v>
      </c>
    </row>
    <row r="86" spans="1:2" x14ac:dyDescent="0.2">
      <c r="A86" s="166">
        <v>-0.80849360289318761</v>
      </c>
      <c r="B86" s="166">
        <v>2.5581992856682518</v>
      </c>
    </row>
    <row r="87" spans="1:2" x14ac:dyDescent="0.2">
      <c r="A87" s="166">
        <v>-0.50175704358453654</v>
      </c>
      <c r="B87" s="166">
        <v>-0.5642475986573886</v>
      </c>
    </row>
    <row r="88" spans="1:2" x14ac:dyDescent="0.2">
      <c r="A88" s="166">
        <v>0.91540211770207414</v>
      </c>
      <c r="B88" s="166">
        <v>0.184551303197037</v>
      </c>
    </row>
    <row r="89" spans="1:2" x14ac:dyDescent="0.2">
      <c r="A89" s="166">
        <v>0.32875110965968452</v>
      </c>
      <c r="B89" s="166">
        <v>1.5421099525678761</v>
      </c>
    </row>
    <row r="90" spans="1:2" x14ac:dyDescent="0.2">
      <c r="A90" s="166">
        <v>-0.52976020376703881</v>
      </c>
      <c r="B90" s="166">
        <v>2.0060928881591229</v>
      </c>
    </row>
    <row r="91" spans="1:2" x14ac:dyDescent="0.2">
      <c r="A91" s="166">
        <v>0.5132674331133561</v>
      </c>
      <c r="B91" s="166">
        <v>2.0615035766363978</v>
      </c>
    </row>
    <row r="92" spans="1:2" x14ac:dyDescent="0.2">
      <c r="A92" s="166">
        <v>9.7077549348040387E-2</v>
      </c>
      <c r="B92" s="166">
        <v>1.208366230593142</v>
      </c>
    </row>
    <row r="93" spans="1:2" x14ac:dyDescent="0.2">
      <c r="A93" s="166">
        <v>0.96864499053288922</v>
      </c>
      <c r="B93" s="166">
        <v>1.024062525811462</v>
      </c>
    </row>
    <row r="94" spans="1:2" x14ac:dyDescent="0.2">
      <c r="A94" s="166">
        <v>-0.70205309387735237</v>
      </c>
      <c r="B94" s="166">
        <v>0.5925269492011831</v>
      </c>
    </row>
    <row r="95" spans="1:2" x14ac:dyDescent="0.2">
      <c r="A95" s="166">
        <v>-0.32766214659776821</v>
      </c>
      <c r="B95" s="166">
        <v>0.77836107616663774</v>
      </c>
    </row>
    <row r="96" spans="1:2" x14ac:dyDescent="0.2">
      <c r="A96" s="166">
        <v>-0.39210815313215758</v>
      </c>
      <c r="B96" s="166">
        <v>-0.55118571632853341</v>
      </c>
    </row>
    <row r="97" spans="1:2" x14ac:dyDescent="0.2">
      <c r="A97" s="166">
        <v>-1.463514948132119</v>
      </c>
      <c r="B97" s="166">
        <v>-0.81819888342230718</v>
      </c>
    </row>
    <row r="98" spans="1:2" x14ac:dyDescent="0.2">
      <c r="A98" s="166">
        <v>0.29612027706457611</v>
      </c>
      <c r="B98" s="166">
        <v>-3.374457410952051E-3</v>
      </c>
    </row>
    <row r="99" spans="1:2" x14ac:dyDescent="0.2">
      <c r="A99" s="166">
        <v>0.26105527217988928</v>
      </c>
      <c r="B99" s="166">
        <v>-0.17018462252492839</v>
      </c>
    </row>
    <row r="100" spans="1:2" x14ac:dyDescent="0.2">
      <c r="A100" s="166">
        <v>5.1134566424608898E-3</v>
      </c>
      <c r="B100" s="166">
        <v>-0.45322804932727517</v>
      </c>
    </row>
    <row r="101" spans="1:2" x14ac:dyDescent="0.2">
      <c r="A101" s="166">
        <v>-0.23458713337514689</v>
      </c>
      <c r="B101" s="166">
        <v>0.69638744745671532</v>
      </c>
    </row>
    <row r="102" spans="1:2" x14ac:dyDescent="0.2">
      <c r="A102" s="166">
        <v>-1.415370742050414</v>
      </c>
      <c r="B102" s="166">
        <v>0.95530520857051071</v>
      </c>
    </row>
    <row r="103" spans="1:2" x14ac:dyDescent="0.2">
      <c r="A103" s="166">
        <v>-0.42064532276535899</v>
      </c>
      <c r="B103" s="166">
        <v>8.8406886291847356E-2</v>
      </c>
    </row>
    <row r="104" spans="1:2" x14ac:dyDescent="0.2">
      <c r="A104" s="166">
        <v>-0.34271451652676949</v>
      </c>
      <c r="B104" s="166">
        <v>1.4775300810552621</v>
      </c>
    </row>
    <row r="105" spans="1:2" x14ac:dyDescent="0.2">
      <c r="A105" s="166">
        <v>-0.8022772692216189</v>
      </c>
      <c r="B105" s="166">
        <v>-1.141689114133505</v>
      </c>
    </row>
    <row r="106" spans="1:2" x14ac:dyDescent="0.2">
      <c r="A106" s="166">
        <v>-0.16128571166600911</v>
      </c>
      <c r="B106" s="166">
        <v>-0.19365945927971809</v>
      </c>
    </row>
    <row r="107" spans="1:2" x14ac:dyDescent="0.2">
      <c r="A107" s="166">
        <v>0.40405085681453839</v>
      </c>
      <c r="B107" s="166">
        <v>-0.71682232060280493</v>
      </c>
    </row>
    <row r="108" spans="1:2" x14ac:dyDescent="0.2">
      <c r="A108" s="166">
        <v>1.88618590121053</v>
      </c>
      <c r="B108" s="166">
        <v>-1.86653661707306</v>
      </c>
    </row>
    <row r="109" spans="1:2" x14ac:dyDescent="0.2">
      <c r="A109" s="166">
        <v>0.17457781283183901</v>
      </c>
      <c r="B109" s="166">
        <v>-8.2680685842699247E-2</v>
      </c>
    </row>
    <row r="110" spans="1:2" x14ac:dyDescent="0.2">
      <c r="A110" s="166">
        <v>0.25755039072276442</v>
      </c>
      <c r="B110" s="166">
        <v>-0.12174750838328351</v>
      </c>
    </row>
    <row r="111" spans="1:2" x14ac:dyDescent="0.2">
      <c r="A111" s="166">
        <v>-7.4445915766167214E-2</v>
      </c>
      <c r="B111" s="166">
        <v>1.513449743242131</v>
      </c>
    </row>
    <row r="112" spans="1:2" x14ac:dyDescent="0.2">
      <c r="A112" s="166">
        <v>-1.918771215299041</v>
      </c>
      <c r="B112" s="166">
        <v>0.63081168455477754</v>
      </c>
    </row>
    <row r="113" spans="1:2" x14ac:dyDescent="0.2">
      <c r="A113" s="166">
        <v>-2.6513875449216882E-2</v>
      </c>
      <c r="B113" s="166">
        <v>-1.0241868243292049</v>
      </c>
    </row>
    <row r="114" spans="1:2" x14ac:dyDescent="0.2">
      <c r="A114" s="166">
        <v>6.0230209941026437E-2</v>
      </c>
      <c r="B114" s="166">
        <v>1.8540925663341881</v>
      </c>
    </row>
    <row r="115" spans="1:2" x14ac:dyDescent="0.2">
      <c r="A115" s="166">
        <v>2.4632421124852861</v>
      </c>
      <c r="B115" s="166">
        <v>1.2210336955253529</v>
      </c>
    </row>
    <row r="116" spans="1:2" x14ac:dyDescent="0.2">
      <c r="A116" s="166">
        <v>-0.1923609647811225</v>
      </c>
      <c r="B116" s="166">
        <v>0.58209770346861578</v>
      </c>
    </row>
    <row r="117" spans="1:2" x14ac:dyDescent="0.2">
      <c r="A117" s="166">
        <v>0.30154734233361252</v>
      </c>
      <c r="B117" s="166">
        <v>-0.22648409884983189</v>
      </c>
    </row>
    <row r="118" spans="1:2" x14ac:dyDescent="0.2">
      <c r="A118" s="166">
        <v>-3.4711769705243312E-2</v>
      </c>
      <c r="B118" s="166">
        <v>-0.95943923672347975</v>
      </c>
    </row>
    <row r="119" spans="1:2" x14ac:dyDescent="0.2">
      <c r="A119" s="166">
        <v>-1.168678037619532</v>
      </c>
      <c r="B119" s="166">
        <v>-0.37220677607105301</v>
      </c>
    </row>
    <row r="120" spans="1:2" x14ac:dyDescent="0.2">
      <c r="A120" s="166">
        <v>1.142822814515021</v>
      </c>
      <c r="B120" s="166">
        <v>1.088748619704186</v>
      </c>
    </row>
    <row r="121" spans="1:2" x14ac:dyDescent="0.2">
      <c r="A121" s="166">
        <v>0.75193303268677414</v>
      </c>
      <c r="B121" s="166">
        <v>1.8845863059346091</v>
      </c>
    </row>
    <row r="122" spans="1:2" x14ac:dyDescent="0.2">
      <c r="A122" s="166">
        <v>0.79103194704304691</v>
      </c>
      <c r="B122" s="166">
        <v>1.543243528272189</v>
      </c>
    </row>
    <row r="123" spans="1:2" x14ac:dyDescent="0.2">
      <c r="A123" s="166">
        <v>-0.90938745479473893</v>
      </c>
      <c r="B123" s="166">
        <v>-0.48884942178627411</v>
      </c>
    </row>
    <row r="124" spans="1:2" x14ac:dyDescent="0.2">
      <c r="A124" s="166">
        <v>1.402794310936099</v>
      </c>
      <c r="B124" s="166">
        <v>-1.119617433289011</v>
      </c>
    </row>
    <row r="125" spans="1:2" x14ac:dyDescent="0.2">
      <c r="A125" s="166">
        <v>-1.4018510627922811</v>
      </c>
      <c r="B125" s="166">
        <v>0.14088624691120391</v>
      </c>
    </row>
    <row r="126" spans="1:2" x14ac:dyDescent="0.2">
      <c r="A126" s="166">
        <v>0.58685709380027029</v>
      </c>
      <c r="B126" s="166">
        <v>-1.7684393655628521</v>
      </c>
    </row>
    <row r="127" spans="1:2" x14ac:dyDescent="0.2">
      <c r="A127" s="166">
        <v>2.190455625809979</v>
      </c>
      <c r="B127" s="166">
        <v>0.32316771418478152</v>
      </c>
    </row>
    <row r="128" spans="1:2" x14ac:dyDescent="0.2">
      <c r="A128" s="166">
        <v>-0.99053632513068834</v>
      </c>
      <c r="B128" s="166">
        <v>-0.14760258629866871</v>
      </c>
    </row>
    <row r="129" spans="1:2" x14ac:dyDescent="0.2">
      <c r="A129" s="166">
        <v>-0.56629772960277192</v>
      </c>
      <c r="B129" s="166">
        <v>-0.46603650186824219</v>
      </c>
    </row>
    <row r="130" spans="1:2" x14ac:dyDescent="0.2">
      <c r="A130" s="166">
        <v>9.9651365087641219E-2</v>
      </c>
      <c r="B130" s="166">
        <v>-1.594703067266795</v>
      </c>
    </row>
    <row r="131" spans="1:2" x14ac:dyDescent="0.2">
      <c r="A131" s="166">
        <v>-0.50347565411619921</v>
      </c>
      <c r="B131" s="166">
        <v>0.51360010656971655</v>
      </c>
    </row>
    <row r="132" spans="1:2" x14ac:dyDescent="0.2">
      <c r="A132" s="166">
        <v>-1.5506634310661329</v>
      </c>
      <c r="B132" s="166">
        <v>-0.5327008396619114</v>
      </c>
    </row>
    <row r="133" spans="1:2" x14ac:dyDescent="0.2">
      <c r="A133" s="166">
        <v>6.8562974806027327E-2</v>
      </c>
      <c r="B133" s="166">
        <v>-1.169916835710288</v>
      </c>
    </row>
    <row r="134" spans="1:2" x14ac:dyDescent="0.2">
      <c r="A134" s="166">
        <v>-1.0623037137261051</v>
      </c>
      <c r="B134" s="166">
        <v>-2.8722622132816489</v>
      </c>
    </row>
    <row r="135" spans="1:2" x14ac:dyDescent="0.2">
      <c r="A135" s="166">
        <v>0.47359243063518158</v>
      </c>
      <c r="B135" s="166">
        <v>-2.7514905050636251E-2</v>
      </c>
    </row>
    <row r="136" spans="1:2" x14ac:dyDescent="0.2">
      <c r="A136" s="166">
        <v>-0.91942423423380315</v>
      </c>
      <c r="B136" s="166">
        <v>1.7722515966697441</v>
      </c>
    </row>
    <row r="137" spans="1:2" x14ac:dyDescent="0.2">
      <c r="A137" s="166">
        <v>1.549934405017539</v>
      </c>
      <c r="B137" s="166">
        <v>1.66125921454787</v>
      </c>
    </row>
    <row r="138" spans="1:2" x14ac:dyDescent="0.2">
      <c r="A138" s="166">
        <v>-0.78325329233623708</v>
      </c>
      <c r="B138" s="166">
        <v>-0.45709625658627179</v>
      </c>
    </row>
    <row r="139" spans="1:2" x14ac:dyDescent="0.2">
      <c r="A139" s="166">
        <v>-0.32206151620567558</v>
      </c>
      <c r="B139" s="166">
        <v>-0.60221206036178054</v>
      </c>
    </row>
    <row r="140" spans="1:2" x14ac:dyDescent="0.2">
      <c r="A140" s="166">
        <v>0.81351721736966975</v>
      </c>
      <c r="B140" s="166">
        <v>0.46877425607502382</v>
      </c>
    </row>
    <row r="141" spans="1:2" x14ac:dyDescent="0.2">
      <c r="A141" s="166">
        <v>-1.230864316433955</v>
      </c>
      <c r="B141" s="166">
        <v>-0.99838543918829148</v>
      </c>
    </row>
    <row r="142" spans="1:2" x14ac:dyDescent="0.2">
      <c r="A142" s="166">
        <v>0.22745993460412939</v>
      </c>
      <c r="B142" s="166">
        <v>0.30179189981946603</v>
      </c>
    </row>
    <row r="143" spans="1:2" x14ac:dyDescent="0.2">
      <c r="A143" s="166">
        <v>1.3071427542824281</v>
      </c>
      <c r="B143" s="166">
        <v>0.76608027838469028</v>
      </c>
    </row>
    <row r="144" spans="1:2" x14ac:dyDescent="0.2">
      <c r="A144" s="166">
        <v>-1.607483234561228</v>
      </c>
      <c r="B144" s="166">
        <v>1.226933223884308</v>
      </c>
    </row>
    <row r="145" spans="1:2" x14ac:dyDescent="0.2">
      <c r="A145" s="166">
        <v>0.18463385853230421</v>
      </c>
      <c r="B145" s="166">
        <v>-0.10015407647995279</v>
      </c>
    </row>
    <row r="146" spans="1:2" x14ac:dyDescent="0.2">
      <c r="A146" s="166">
        <v>0.25988279424842348</v>
      </c>
      <c r="B146" s="166">
        <v>-0.2036737501769659</v>
      </c>
    </row>
    <row r="147" spans="1:2" x14ac:dyDescent="0.2">
      <c r="A147" s="166">
        <v>0.78182287177731036</v>
      </c>
      <c r="B147" s="166">
        <v>-0.87798258675656105</v>
      </c>
    </row>
    <row r="148" spans="1:2" x14ac:dyDescent="0.2">
      <c r="A148" s="166">
        <v>-1.2369507108780819</v>
      </c>
      <c r="B148" s="166">
        <v>-0.82688035403986004</v>
      </c>
    </row>
    <row r="149" spans="1:2" x14ac:dyDescent="0.2">
      <c r="A149" s="166">
        <v>-1.3204566130842761</v>
      </c>
      <c r="B149" s="166">
        <v>-0.22647889190152681</v>
      </c>
    </row>
    <row r="150" spans="1:2" x14ac:dyDescent="0.2">
      <c r="A150" s="166">
        <v>0.52194156561689764</v>
      </c>
      <c r="B150" s="166">
        <v>0.36736550681617808</v>
      </c>
    </row>
    <row r="151" spans="1:2" x14ac:dyDescent="0.2">
      <c r="A151" s="166">
        <v>0.29698467323318611</v>
      </c>
      <c r="B151" s="166">
        <v>0.91358462623324943</v>
      </c>
    </row>
    <row r="152" spans="1:2" x14ac:dyDescent="0.2">
      <c r="A152" s="166">
        <v>0.25049285034587648</v>
      </c>
      <c r="B152" s="166">
        <v>-0.80317895068034484</v>
      </c>
    </row>
    <row r="153" spans="1:2" x14ac:dyDescent="0.2">
      <c r="A153" s="166">
        <v>0.34644820949697569</v>
      </c>
      <c r="B153" s="166">
        <v>1.492688568959522</v>
      </c>
    </row>
    <row r="154" spans="1:2" x14ac:dyDescent="0.2">
      <c r="A154" s="166">
        <v>-0.68002472157849081</v>
      </c>
      <c r="B154" s="166">
        <v>-0.27112360104256877</v>
      </c>
    </row>
    <row r="155" spans="1:2" x14ac:dyDescent="0.2">
      <c r="A155" s="166">
        <v>0.23225369716100361</v>
      </c>
      <c r="B155" s="166">
        <v>-2.136729434843616E-2</v>
      </c>
    </row>
    <row r="156" spans="1:2" x14ac:dyDescent="0.2">
      <c r="A156" s="166">
        <v>0.29307247329868119</v>
      </c>
      <c r="B156" s="166">
        <v>-0.74721167914782338</v>
      </c>
    </row>
    <row r="157" spans="1:2" x14ac:dyDescent="0.2">
      <c r="A157" s="166">
        <v>-0.71435141802636781</v>
      </c>
      <c r="B157" s="166">
        <v>-2.424240260272942</v>
      </c>
    </row>
    <row r="158" spans="1:2" x14ac:dyDescent="0.2">
      <c r="A158" s="166">
        <v>1.865774511144757</v>
      </c>
      <c r="B158" s="166">
        <v>0.88404539636104973</v>
      </c>
    </row>
    <row r="159" spans="1:2" x14ac:dyDescent="0.2">
      <c r="A159" s="166">
        <v>0.47383292091178753</v>
      </c>
      <c r="B159" s="166">
        <v>0.73684389709243336</v>
      </c>
    </row>
    <row r="160" spans="1:2" x14ac:dyDescent="0.2">
      <c r="A160" s="166">
        <v>-1.1913034972026491</v>
      </c>
      <c r="B160" s="166">
        <v>-0.28132755711821339</v>
      </c>
    </row>
    <row r="161" spans="1:2" x14ac:dyDescent="0.2">
      <c r="A161" s="166">
        <v>0.65655360863382972</v>
      </c>
      <c r="B161" s="166">
        <v>6.6990717224871918E-2</v>
      </c>
    </row>
    <row r="162" spans="1:2" x14ac:dyDescent="0.2">
      <c r="A162" s="166">
        <v>-0.97468167022732144</v>
      </c>
      <c r="B162" s="166">
        <v>0.51593921770409945</v>
      </c>
    </row>
    <row r="163" spans="1:2" x14ac:dyDescent="0.2">
      <c r="A163" s="166">
        <v>0.78708460374245204</v>
      </c>
      <c r="B163" s="166">
        <v>-1.5625458568865429</v>
      </c>
    </row>
    <row r="164" spans="1:2" x14ac:dyDescent="0.2">
      <c r="A164" s="166">
        <v>1.1585955790074041</v>
      </c>
      <c r="B164" s="166">
        <v>-0.5290526773462948</v>
      </c>
    </row>
    <row r="165" spans="1:2" x14ac:dyDescent="0.2">
      <c r="A165" s="166">
        <v>-0.82068231835171046</v>
      </c>
      <c r="B165" s="166">
        <v>0.79426467962182712</v>
      </c>
    </row>
    <row r="166" spans="1:2" x14ac:dyDescent="0.2">
      <c r="A166" s="166">
        <v>0.96337612924432181</v>
      </c>
      <c r="B166" s="166">
        <v>-1.254289423169249</v>
      </c>
    </row>
    <row r="167" spans="1:2" x14ac:dyDescent="0.2">
      <c r="A167" s="166">
        <v>0.41278092693649832</v>
      </c>
      <c r="B167" s="166">
        <v>0.29355793216662929</v>
      </c>
    </row>
    <row r="168" spans="1:2" x14ac:dyDescent="0.2">
      <c r="A168" s="166">
        <v>0.82206015999449</v>
      </c>
      <c r="B168" s="166">
        <v>-1.3565818046234051</v>
      </c>
    </row>
    <row r="169" spans="1:2" x14ac:dyDescent="0.2">
      <c r="A169" s="166">
        <v>1.8967929826539469</v>
      </c>
      <c r="B169" s="166">
        <v>0.46642998243352629</v>
      </c>
    </row>
    <row r="170" spans="1:2" x14ac:dyDescent="0.2">
      <c r="A170" s="166">
        <v>-0.2453881160028705</v>
      </c>
      <c r="B170" s="166">
        <v>-3.5641482297483568E-2</v>
      </c>
    </row>
    <row r="171" spans="1:2" x14ac:dyDescent="0.2">
      <c r="A171" s="166">
        <v>-0.75373616435748958</v>
      </c>
      <c r="B171" s="166">
        <v>-1.615131815905509</v>
      </c>
    </row>
    <row r="172" spans="1:2" x14ac:dyDescent="0.2">
      <c r="A172" s="166">
        <v>-0.8895144296255233</v>
      </c>
      <c r="B172" s="166">
        <v>1.1647393544571709</v>
      </c>
    </row>
    <row r="173" spans="1:2" x14ac:dyDescent="0.2">
      <c r="A173" s="166">
        <v>-0.81581028496543828</v>
      </c>
      <c r="B173" s="166">
        <v>-0.73459157679804921</v>
      </c>
    </row>
    <row r="174" spans="1:2" x14ac:dyDescent="0.2">
      <c r="A174" s="166">
        <v>-7.71017094141042E-2</v>
      </c>
      <c r="B174" s="166">
        <v>-0.81025243701438099</v>
      </c>
    </row>
    <row r="175" spans="1:2" x14ac:dyDescent="0.2">
      <c r="A175" s="166">
        <v>0.34115197481664389</v>
      </c>
      <c r="B175" s="166">
        <v>0.20056919723094291</v>
      </c>
    </row>
    <row r="176" spans="1:2" x14ac:dyDescent="0.2">
      <c r="A176" s="166">
        <v>0.27669079933001911</v>
      </c>
      <c r="B176" s="166">
        <v>1.148637349428715</v>
      </c>
    </row>
    <row r="177" spans="1:2" x14ac:dyDescent="0.2">
      <c r="A177" s="166">
        <v>0.8271832490360238</v>
      </c>
      <c r="B177" s="166">
        <v>-1.015821818978397</v>
      </c>
    </row>
    <row r="178" spans="1:2" x14ac:dyDescent="0.2">
      <c r="A178" s="166">
        <v>1.3001891877907019E-2</v>
      </c>
      <c r="B178" s="166">
        <v>6.1679849847971653E-2</v>
      </c>
    </row>
    <row r="179" spans="1:2" x14ac:dyDescent="0.2">
      <c r="A179" s="166">
        <v>1.4535340771573171</v>
      </c>
      <c r="B179" s="166">
        <v>0.42881650033057289</v>
      </c>
    </row>
    <row r="180" spans="1:2" x14ac:dyDescent="0.2">
      <c r="A180" s="166">
        <v>-0.26465683323795608</v>
      </c>
      <c r="B180" s="166">
        <v>0.69310560726314407</v>
      </c>
    </row>
    <row r="181" spans="1:2" x14ac:dyDescent="0.2">
      <c r="A181" s="166">
        <v>2.7201691665896188</v>
      </c>
      <c r="B181" s="166">
        <v>0.17644155527722519</v>
      </c>
    </row>
    <row r="182" spans="1:2" x14ac:dyDescent="0.2">
      <c r="A182" s="166">
        <v>0.62566734776500621</v>
      </c>
      <c r="B182" s="166">
        <v>-0.36702783908332232</v>
      </c>
    </row>
    <row r="183" spans="1:2" x14ac:dyDescent="0.2">
      <c r="A183" s="166">
        <v>-0.85715755641628255</v>
      </c>
      <c r="B183" s="166">
        <v>-0.82759022064871968</v>
      </c>
    </row>
    <row r="184" spans="1:2" x14ac:dyDescent="0.2">
      <c r="A184" s="166">
        <v>-1.0708924980611121</v>
      </c>
      <c r="B184" s="166">
        <v>8.6143883046374756E-2</v>
      </c>
    </row>
    <row r="185" spans="1:2" x14ac:dyDescent="0.2">
      <c r="A185" s="166">
        <v>0.48247241524318529</v>
      </c>
      <c r="B185" s="166">
        <v>-1.0721390119856069</v>
      </c>
    </row>
    <row r="186" spans="1:2" x14ac:dyDescent="0.2">
      <c r="A186" s="166">
        <v>-0.2234627853258509</v>
      </c>
      <c r="B186" s="166">
        <v>-2.9213504834946069</v>
      </c>
    </row>
    <row r="187" spans="1:2" x14ac:dyDescent="0.2">
      <c r="A187" s="166">
        <v>0.71400049409209199</v>
      </c>
      <c r="B187" s="166">
        <v>0.43655980415766782</v>
      </c>
    </row>
    <row r="188" spans="1:2" x14ac:dyDescent="0.2">
      <c r="A188" s="166">
        <v>0.47323762457354479</v>
      </c>
      <c r="B188" s="166">
        <v>0.90393484108619526</v>
      </c>
    </row>
    <row r="189" spans="1:2" x14ac:dyDescent="0.2">
      <c r="A189" s="166">
        <v>-7.2828912656872774E-2</v>
      </c>
      <c r="B189" s="166">
        <v>-2.362932435541838</v>
      </c>
    </row>
    <row r="190" spans="1:2" x14ac:dyDescent="0.2">
      <c r="A190" s="166">
        <v>-0.84679371806840498</v>
      </c>
      <c r="B190" s="166">
        <v>-1.009730704709938</v>
      </c>
    </row>
    <row r="191" spans="1:2" x14ac:dyDescent="0.2">
      <c r="A191" s="166">
        <v>-1.5148472246858651</v>
      </c>
      <c r="B191" s="166">
        <v>0.61915426100519777</v>
      </c>
    </row>
    <row r="192" spans="1:2" x14ac:dyDescent="0.2">
      <c r="A192" s="166">
        <v>-0.44651495206702108</v>
      </c>
      <c r="B192" s="166">
        <v>2.0574954697116992</v>
      </c>
    </row>
    <row r="193" spans="1:2" x14ac:dyDescent="0.2">
      <c r="A193" s="166">
        <v>0.85639879432347232</v>
      </c>
      <c r="B193" s="166">
        <v>2.0793707675407891E-2</v>
      </c>
    </row>
    <row r="194" spans="1:2" x14ac:dyDescent="0.2">
      <c r="A194" s="166">
        <v>0.21409374413020399</v>
      </c>
      <c r="B194" s="166">
        <v>-0.72800294122913445</v>
      </c>
    </row>
    <row r="195" spans="1:2" x14ac:dyDescent="0.2">
      <c r="A195" s="166">
        <v>-1.245738778711988</v>
      </c>
      <c r="B195" s="166">
        <v>-0.18289644110484021</v>
      </c>
    </row>
    <row r="196" spans="1:2" x14ac:dyDescent="0.2">
      <c r="A196" s="166">
        <v>0.173180925851182</v>
      </c>
      <c r="B196" s="166">
        <v>1.374876419148185</v>
      </c>
    </row>
    <row r="197" spans="1:2" x14ac:dyDescent="0.2">
      <c r="A197" s="166">
        <v>0.38531737972883678</v>
      </c>
      <c r="B197" s="166">
        <v>-0.6459641791245353</v>
      </c>
    </row>
    <row r="198" spans="1:2" x14ac:dyDescent="0.2">
      <c r="A198" s="166">
        <v>-0.883857436201133</v>
      </c>
      <c r="B198" s="166">
        <v>-0.79919200665025358</v>
      </c>
    </row>
    <row r="199" spans="1:2" x14ac:dyDescent="0.2">
      <c r="A199" s="166">
        <v>0.15372510594552791</v>
      </c>
      <c r="B199" s="166">
        <v>-0.48274352218203243</v>
      </c>
    </row>
    <row r="200" spans="1:2" x14ac:dyDescent="0.2">
      <c r="A200" s="166">
        <v>5.8208718445999903E-2</v>
      </c>
      <c r="B200" s="166">
        <v>-0.95332860825871235</v>
      </c>
    </row>
    <row r="201" spans="1:2" x14ac:dyDescent="0.2">
      <c r="A201" s="166">
        <v>-1.1429702978306231</v>
      </c>
      <c r="B201" s="166">
        <v>0.1226703159947955</v>
      </c>
    </row>
    <row r="202" spans="1:2" x14ac:dyDescent="0.2">
      <c r="A202" s="166">
        <v>0.35778736034828329</v>
      </c>
      <c r="B202" s="166">
        <v>1.624678458469561</v>
      </c>
    </row>
    <row r="203" spans="1:2" x14ac:dyDescent="0.2">
      <c r="A203" s="166">
        <v>0.56078452636823439</v>
      </c>
      <c r="B203" s="166">
        <v>0.32307927311602908</v>
      </c>
    </row>
    <row r="204" spans="1:2" x14ac:dyDescent="0.2">
      <c r="A204" s="166">
        <v>1.083051243175277</v>
      </c>
      <c r="B204" s="166">
        <v>-0.2523535021262876</v>
      </c>
    </row>
    <row r="205" spans="1:2" x14ac:dyDescent="0.2">
      <c r="A205" s="166">
        <v>1.053802052034903</v>
      </c>
      <c r="B205" s="166">
        <v>-0.2918112689155441</v>
      </c>
    </row>
    <row r="206" spans="1:2" x14ac:dyDescent="0.2">
      <c r="A206" s="166">
        <v>-1.3776693679570911</v>
      </c>
      <c r="B206" s="166">
        <v>-1.5631908086966571</v>
      </c>
    </row>
    <row r="207" spans="1:2" x14ac:dyDescent="0.2">
      <c r="A207" s="166">
        <v>-0.93782503991512278</v>
      </c>
      <c r="B207" s="166">
        <v>0.88310977714715899</v>
      </c>
    </row>
    <row r="208" spans="1:2" x14ac:dyDescent="0.2">
      <c r="A208" s="166">
        <v>0.51503526720865977</v>
      </c>
      <c r="B208" s="166">
        <v>-7.7837197012802034E-2</v>
      </c>
    </row>
    <row r="209" spans="1:2" x14ac:dyDescent="0.2">
      <c r="A209" s="166">
        <v>0.5137859509122088</v>
      </c>
      <c r="B209" s="166">
        <v>-0.18047991359062571</v>
      </c>
    </row>
    <row r="210" spans="1:2" x14ac:dyDescent="0.2">
      <c r="A210" s="166">
        <v>0.51504768630604791</v>
      </c>
      <c r="B210" s="166">
        <v>3.1931075678448608</v>
      </c>
    </row>
    <row r="211" spans="1:2" x14ac:dyDescent="0.2">
      <c r="A211" s="166">
        <v>3.8527314906547212</v>
      </c>
      <c r="B211" s="166">
        <v>-1.2987529083656799</v>
      </c>
    </row>
    <row r="212" spans="1:2" x14ac:dyDescent="0.2">
      <c r="A212" s="166">
        <v>0.57089051069316699</v>
      </c>
      <c r="B212" s="166">
        <v>-0.75179105009518432</v>
      </c>
    </row>
    <row r="213" spans="1:2" x14ac:dyDescent="0.2">
      <c r="A213" s="166">
        <v>1.1355656401805989</v>
      </c>
      <c r="B213" s="166">
        <v>-0.42635759620554331</v>
      </c>
    </row>
    <row r="214" spans="1:2" x14ac:dyDescent="0.2">
      <c r="A214" s="166">
        <v>0.95400176349320231</v>
      </c>
      <c r="B214" s="166">
        <v>1.148445709196755</v>
      </c>
    </row>
    <row r="215" spans="1:2" x14ac:dyDescent="0.2">
      <c r="A215" s="166">
        <v>0.651391251305798</v>
      </c>
      <c r="B215" s="166">
        <v>0.1132704105377645</v>
      </c>
    </row>
    <row r="216" spans="1:2" x14ac:dyDescent="0.2">
      <c r="A216" s="166">
        <v>-0.31526924464034561</v>
      </c>
      <c r="B216" s="166">
        <v>-1.4382779783173669</v>
      </c>
    </row>
    <row r="217" spans="1:2" x14ac:dyDescent="0.2">
      <c r="A217" s="166">
        <v>0.75896922049326743</v>
      </c>
      <c r="B217" s="166">
        <v>0.91922893457520349</v>
      </c>
    </row>
    <row r="218" spans="1:2" x14ac:dyDescent="0.2">
      <c r="A218" s="166">
        <v>-0.7728252145375718</v>
      </c>
      <c r="B218" s="166">
        <v>-0.66814408553899396</v>
      </c>
    </row>
    <row r="219" spans="1:2" x14ac:dyDescent="0.2">
      <c r="A219" s="166">
        <v>-0.2368186067400089</v>
      </c>
      <c r="B219" s="166">
        <v>1.873297776217546</v>
      </c>
    </row>
    <row r="220" spans="1:2" x14ac:dyDescent="0.2">
      <c r="A220" s="166">
        <v>-0.48536354782910351</v>
      </c>
      <c r="B220" s="166">
        <v>1.080048065714649</v>
      </c>
    </row>
    <row r="221" spans="1:2" x14ac:dyDescent="0.2">
      <c r="A221" s="166">
        <v>8.1874139386322556E-2</v>
      </c>
      <c r="B221" s="166">
        <v>-0.44732189565875119</v>
      </c>
    </row>
    <row r="222" spans="1:2" x14ac:dyDescent="0.2">
      <c r="A222" s="166">
        <v>2.3146585666735091</v>
      </c>
      <c r="B222" s="166">
        <v>1.2810163617351129</v>
      </c>
    </row>
    <row r="223" spans="1:2" x14ac:dyDescent="0.2">
      <c r="A223" s="166">
        <v>-1.8672651925917481</v>
      </c>
      <c r="B223" s="166">
        <v>6.7855510527403295E-2</v>
      </c>
    </row>
    <row r="224" spans="1:2" x14ac:dyDescent="0.2">
      <c r="A224" s="166">
        <v>0.68626019037451347</v>
      </c>
      <c r="B224" s="166">
        <v>0.85277367512221947</v>
      </c>
    </row>
    <row r="225" spans="1:2" x14ac:dyDescent="0.2">
      <c r="A225" s="166">
        <v>-1.6127158711896521</v>
      </c>
      <c r="B225" s="166">
        <v>0.48473281729447482</v>
      </c>
    </row>
    <row r="226" spans="1:2" x14ac:dyDescent="0.2">
      <c r="A226" s="166">
        <v>-0.47193186578943352</v>
      </c>
      <c r="B226" s="166">
        <v>-0.84635665499087354</v>
      </c>
    </row>
    <row r="227" spans="1:2" x14ac:dyDescent="0.2">
      <c r="A227" s="166">
        <v>1.0889505969673661</v>
      </c>
      <c r="B227" s="166">
        <v>-0.64354983231746199</v>
      </c>
    </row>
    <row r="228" spans="1:2" x14ac:dyDescent="0.2">
      <c r="A228" s="166">
        <v>6.428001909546277E-2</v>
      </c>
      <c r="B228" s="166">
        <v>1.029960817581161</v>
      </c>
    </row>
    <row r="229" spans="1:2" x14ac:dyDescent="0.2">
      <c r="A229" s="166">
        <v>-1.0777447779293059</v>
      </c>
      <c r="B229" s="166">
        <v>-0.33477533210654092</v>
      </c>
    </row>
    <row r="230" spans="1:2" x14ac:dyDescent="0.2">
      <c r="A230" s="166">
        <v>-0.71530370925996822</v>
      </c>
      <c r="B230" s="166">
        <v>-0.40364846324199671</v>
      </c>
    </row>
    <row r="231" spans="1:2" x14ac:dyDescent="0.2">
      <c r="A231" s="166">
        <v>0.67959774893467584</v>
      </c>
      <c r="B231" s="166">
        <v>-0.95512257934935296</v>
      </c>
    </row>
    <row r="232" spans="1:2" x14ac:dyDescent="0.2">
      <c r="A232" s="166">
        <v>-0.73036663171713667</v>
      </c>
      <c r="B232" s="166">
        <v>0.42359906559346111</v>
      </c>
    </row>
    <row r="233" spans="1:2" x14ac:dyDescent="0.2">
      <c r="A233" s="166">
        <v>0.21645858958197489</v>
      </c>
      <c r="B233" s="166">
        <v>2.062524919243145</v>
      </c>
    </row>
    <row r="234" spans="1:2" x14ac:dyDescent="0.2">
      <c r="A234" s="166">
        <v>4.5571839903813777E-2</v>
      </c>
      <c r="B234" s="166">
        <v>-1.0675329142542731</v>
      </c>
    </row>
    <row r="235" spans="1:2" x14ac:dyDescent="0.2">
      <c r="A235" s="166">
        <v>-0.65160034760581709</v>
      </c>
      <c r="B235" s="166">
        <v>2.4219456672758068E-2</v>
      </c>
    </row>
    <row r="236" spans="1:2" x14ac:dyDescent="0.2">
      <c r="A236" s="166">
        <v>2.1439440893253261</v>
      </c>
      <c r="B236" s="166">
        <v>1.412220555415429</v>
      </c>
    </row>
    <row r="237" spans="1:2" x14ac:dyDescent="0.2">
      <c r="A237" s="166">
        <v>0.63391902231801123</v>
      </c>
      <c r="B237" s="166">
        <v>-7.9641391245715148E-2</v>
      </c>
    </row>
    <row r="238" spans="1:2" x14ac:dyDescent="0.2">
      <c r="A238" s="166">
        <v>-2.0251425866576072</v>
      </c>
      <c r="B238" s="166">
        <v>0.45237179624973389</v>
      </c>
    </row>
    <row r="239" spans="1:2" x14ac:dyDescent="0.2">
      <c r="A239" s="166">
        <v>0.18645431476942759</v>
      </c>
      <c r="B239" s="166">
        <v>-1.0623935281468799</v>
      </c>
    </row>
    <row r="240" spans="1:2" x14ac:dyDescent="0.2">
      <c r="A240" s="166">
        <v>-0.66178646476838798</v>
      </c>
      <c r="B240" s="166">
        <v>0.42830709720764859</v>
      </c>
    </row>
    <row r="241" spans="1:2" x14ac:dyDescent="0.2">
      <c r="A241" s="166">
        <v>0.85243333479622396</v>
      </c>
      <c r="B241" s="166">
        <v>-0.18714426500454881</v>
      </c>
    </row>
    <row r="242" spans="1:2" x14ac:dyDescent="0.2">
      <c r="A242" s="166">
        <v>-0.79252073843270066</v>
      </c>
      <c r="B242" s="166">
        <v>0.98572999567986297</v>
      </c>
    </row>
    <row r="243" spans="1:2" x14ac:dyDescent="0.2">
      <c r="A243" s="166">
        <v>-0.114736441466899</v>
      </c>
      <c r="B243" s="166">
        <v>1.187386051564751</v>
      </c>
    </row>
    <row r="244" spans="1:2" x14ac:dyDescent="0.2">
      <c r="A244" s="166">
        <v>0.50498727898045714</v>
      </c>
      <c r="B244" s="166">
        <v>2.5895636420186139</v>
      </c>
    </row>
    <row r="245" spans="1:2" x14ac:dyDescent="0.2">
      <c r="A245" s="166">
        <v>0.86575519417012148</v>
      </c>
      <c r="B245" s="166">
        <v>0.57963317321357566</v>
      </c>
    </row>
    <row r="246" spans="1:2" x14ac:dyDescent="0.2">
      <c r="A246" s="166">
        <v>-1.200296407055776</v>
      </c>
      <c r="B246" s="166">
        <v>0.32579631658216651</v>
      </c>
    </row>
    <row r="247" spans="1:2" x14ac:dyDescent="0.2">
      <c r="A247" s="166">
        <v>-0.33450123584094837</v>
      </c>
      <c r="B247" s="166">
        <v>0.19438430157733599</v>
      </c>
    </row>
    <row r="248" spans="1:2" x14ac:dyDescent="0.2">
      <c r="A248" s="166">
        <v>-0.47494531116095617</v>
      </c>
      <c r="B248" s="166">
        <v>-0.35316629281068829</v>
      </c>
    </row>
    <row r="249" spans="1:2" x14ac:dyDescent="0.2">
      <c r="A249" s="166">
        <v>-0.65332923257371189</v>
      </c>
      <c r="B249" s="166">
        <v>0.33848384346169108</v>
      </c>
    </row>
    <row r="250" spans="1:2" x14ac:dyDescent="0.2">
      <c r="A250" s="166">
        <v>1.7654542402810971</v>
      </c>
      <c r="B250" s="166">
        <v>-0.29540141013902937</v>
      </c>
    </row>
    <row r="251" spans="1:2" x14ac:dyDescent="0.2">
      <c r="A251" s="166">
        <v>0.40498171096095548</v>
      </c>
      <c r="B251" s="166">
        <v>0.16846097626961429</v>
      </c>
    </row>
    <row r="252" spans="1:2" x14ac:dyDescent="0.2">
      <c r="A252" s="166">
        <v>-1.260883954335045</v>
      </c>
      <c r="B252" s="166">
        <v>1.3175975356079599</v>
      </c>
    </row>
    <row r="253" spans="1:2" x14ac:dyDescent="0.2">
      <c r="A253" s="166">
        <v>0.91786194705477608</v>
      </c>
      <c r="B253" s="166">
        <v>-1.0065425652796409</v>
      </c>
    </row>
    <row r="254" spans="1:2" x14ac:dyDescent="0.2">
      <c r="A254" s="166">
        <v>2.1221561970126328</v>
      </c>
      <c r="B254" s="166">
        <v>1.139878561129045</v>
      </c>
    </row>
    <row r="255" spans="1:2" x14ac:dyDescent="0.2">
      <c r="A255" s="166">
        <v>1.0324652605511471</v>
      </c>
      <c r="B255" s="166">
        <v>1.3171150673398651</v>
      </c>
    </row>
    <row r="256" spans="1:2" x14ac:dyDescent="0.2">
      <c r="A256" s="166">
        <v>-1.519369965954013</v>
      </c>
      <c r="B256" s="166">
        <v>-0.1180685269910787</v>
      </c>
    </row>
    <row r="257" spans="1:2" x14ac:dyDescent="0.2">
      <c r="A257" s="166">
        <v>-0.48423407286625142</v>
      </c>
      <c r="B257" s="166">
        <v>-2.121854899008595</v>
      </c>
    </row>
    <row r="258" spans="1:2" x14ac:dyDescent="0.2">
      <c r="A258" s="166">
        <v>1.266911149186623</v>
      </c>
      <c r="B258" s="166">
        <v>-0.60782198709443247</v>
      </c>
    </row>
    <row r="259" spans="1:2" x14ac:dyDescent="0.2">
      <c r="A259" s="166">
        <v>-0.70766946561878075</v>
      </c>
      <c r="B259" s="166">
        <v>1.296994546561109</v>
      </c>
    </row>
    <row r="260" spans="1:2" x14ac:dyDescent="0.2">
      <c r="A260" s="166">
        <v>0.44381942814622838</v>
      </c>
      <c r="B260" s="166">
        <v>-2.2868062298882118E-2</v>
      </c>
    </row>
    <row r="261" spans="1:2" x14ac:dyDescent="0.2">
      <c r="A261" s="166">
        <v>0.77463405342933678</v>
      </c>
      <c r="B261" s="166">
        <v>-0.99930223229491077</v>
      </c>
    </row>
    <row r="262" spans="1:2" x14ac:dyDescent="0.2">
      <c r="A262" s="166">
        <v>-0.92693047157808295</v>
      </c>
      <c r="B262" s="166">
        <v>-0.50477492122821743</v>
      </c>
    </row>
    <row r="263" spans="1:2" x14ac:dyDescent="0.2">
      <c r="A263" s="166">
        <v>-5.952535606180008E-2</v>
      </c>
      <c r="B263" s="166">
        <v>0.84062002650455303</v>
      </c>
    </row>
    <row r="264" spans="1:2" x14ac:dyDescent="0.2">
      <c r="A264" s="166">
        <v>-3.241267340069073</v>
      </c>
      <c r="B264" s="166">
        <v>0.54673356820137931</v>
      </c>
    </row>
    <row r="265" spans="1:2" x14ac:dyDescent="0.2">
      <c r="A265" s="166">
        <v>-1.0243876413342901</v>
      </c>
      <c r="B265" s="166">
        <v>-0.2389320991696943</v>
      </c>
    </row>
    <row r="266" spans="1:2" x14ac:dyDescent="0.2">
      <c r="A266" s="166">
        <v>-0.2525681513931603</v>
      </c>
      <c r="B266" s="166">
        <v>-0.36682441181468761</v>
      </c>
    </row>
    <row r="267" spans="1:2" x14ac:dyDescent="0.2">
      <c r="A267" s="166">
        <v>-1.2477831819648491</v>
      </c>
      <c r="B267" s="166">
        <v>-0.39175814904382189</v>
      </c>
    </row>
    <row r="268" spans="1:2" x14ac:dyDescent="0.2">
      <c r="A268" s="166">
        <v>1.632411303931635</v>
      </c>
      <c r="B268" s="166">
        <v>-0.92241018449850254</v>
      </c>
    </row>
    <row r="269" spans="1:2" x14ac:dyDescent="0.2">
      <c r="A269" s="166">
        <v>-1.4301413779606329</v>
      </c>
      <c r="B269" s="166">
        <v>1.615375689469442</v>
      </c>
    </row>
    <row r="270" spans="1:2" x14ac:dyDescent="0.2">
      <c r="A270" s="166">
        <v>-0.44004448669698382</v>
      </c>
      <c r="B270" s="166">
        <v>-0.32232046921133989</v>
      </c>
    </row>
    <row r="271" spans="1:2" x14ac:dyDescent="0.2">
      <c r="A271" s="166">
        <v>0.13074057728609129</v>
      </c>
      <c r="B271" s="166">
        <v>1.217158520825496</v>
      </c>
    </row>
    <row r="272" spans="1:2" x14ac:dyDescent="0.2">
      <c r="A272" s="166">
        <v>1.441273289066116</v>
      </c>
      <c r="B272" s="166">
        <v>1.5213160519224509</v>
      </c>
    </row>
    <row r="273" spans="1:2" x14ac:dyDescent="0.2">
      <c r="A273" s="166">
        <v>-1.4358621511794389</v>
      </c>
      <c r="B273" s="166">
        <v>0.99831089814796037</v>
      </c>
    </row>
    <row r="274" spans="1:2" x14ac:dyDescent="0.2">
      <c r="A274" s="166">
        <v>1.16316375215496</v>
      </c>
      <c r="B274" s="166">
        <v>-0.4316203127180484</v>
      </c>
    </row>
    <row r="275" spans="1:2" x14ac:dyDescent="0.2">
      <c r="A275" s="166">
        <v>1.0233061019587051E-2</v>
      </c>
      <c r="B275" s="166">
        <v>0.40373009033660939</v>
      </c>
    </row>
    <row r="276" spans="1:2" x14ac:dyDescent="0.2">
      <c r="A276" s="166">
        <v>-0.98150865104795093</v>
      </c>
      <c r="B276" s="166">
        <v>-2.4195606390916169E-2</v>
      </c>
    </row>
    <row r="277" spans="1:2" x14ac:dyDescent="0.2">
      <c r="A277" s="166">
        <v>0.46210347426327081</v>
      </c>
      <c r="B277" s="166">
        <v>-0.90370186073012815</v>
      </c>
    </row>
    <row r="278" spans="1:2" x14ac:dyDescent="0.2">
      <c r="A278" s="166">
        <v>0.19905969557347</v>
      </c>
      <c r="B278" s="166">
        <v>0.324359281721603</v>
      </c>
    </row>
    <row r="279" spans="1:2" x14ac:dyDescent="0.2">
      <c r="A279" s="166">
        <v>-0.60021687715879468</v>
      </c>
      <c r="B279" s="166">
        <v>-1.179039791159803</v>
      </c>
    </row>
    <row r="280" spans="1:2" x14ac:dyDescent="0.2">
      <c r="A280" s="166">
        <v>6.9802084990018914E-2</v>
      </c>
      <c r="B280" s="166">
        <v>1.187679388461564</v>
      </c>
    </row>
    <row r="281" spans="1:2" x14ac:dyDescent="0.2">
      <c r="A281" s="166">
        <v>-0.3853135968617602</v>
      </c>
      <c r="B281" s="166">
        <v>-0.46461729729839307</v>
      </c>
    </row>
    <row r="282" spans="1:2" x14ac:dyDescent="0.2">
      <c r="A282" s="166">
        <v>0.113517345251248</v>
      </c>
      <c r="B282" s="166">
        <v>0.20115965587283929</v>
      </c>
    </row>
    <row r="283" spans="1:2" x14ac:dyDescent="0.2">
      <c r="A283" s="166">
        <v>0.66213067452104668</v>
      </c>
      <c r="B283" s="166">
        <v>0.28328787154614221</v>
      </c>
    </row>
    <row r="284" spans="1:2" x14ac:dyDescent="0.2">
      <c r="A284" s="166">
        <v>1.5860168161453521</v>
      </c>
      <c r="B284" s="166">
        <v>-0.25890497370407728</v>
      </c>
    </row>
    <row r="285" spans="1:2" x14ac:dyDescent="0.2">
      <c r="A285" s="166">
        <v>-1.237815498826849</v>
      </c>
      <c r="B285" s="166">
        <v>0.58669380147527472</v>
      </c>
    </row>
    <row r="286" spans="1:2" x14ac:dyDescent="0.2">
      <c r="A286" s="166">
        <v>2.1330333746562671</v>
      </c>
      <c r="B286" s="166">
        <v>-0.47490365662252437</v>
      </c>
    </row>
    <row r="287" spans="1:2" x14ac:dyDescent="0.2">
      <c r="A287" s="166">
        <v>-1.9520877995225021</v>
      </c>
      <c r="B287" s="166">
        <v>0.87129729745724416</v>
      </c>
    </row>
    <row r="288" spans="1:2" x14ac:dyDescent="0.2">
      <c r="A288" s="166">
        <v>-0.1517850950355833</v>
      </c>
      <c r="B288" s="166">
        <v>-1.345979680246749</v>
      </c>
    </row>
    <row r="289" spans="1:2" x14ac:dyDescent="0.2">
      <c r="A289" s="166">
        <v>0.58831720648457653</v>
      </c>
      <c r="B289" s="166">
        <v>0.1263795795464118</v>
      </c>
    </row>
    <row r="290" spans="1:2" x14ac:dyDescent="0.2">
      <c r="A290" s="166">
        <v>0.28099186773503271</v>
      </c>
      <c r="B290" s="166">
        <v>1.938928999058285</v>
      </c>
    </row>
    <row r="291" spans="1:2" x14ac:dyDescent="0.2">
      <c r="A291" s="166">
        <v>-0.62269951982059379</v>
      </c>
      <c r="B291" s="166">
        <v>-1.0003313246055749</v>
      </c>
    </row>
    <row r="292" spans="1:2" x14ac:dyDescent="0.2">
      <c r="A292" s="166">
        <v>-0.20812225035727519</v>
      </c>
      <c r="B292" s="166">
        <v>-0.6777449705248515</v>
      </c>
    </row>
    <row r="293" spans="1:2" x14ac:dyDescent="0.2">
      <c r="A293" s="166">
        <v>-0.49300093465883282</v>
      </c>
      <c r="B293" s="166">
        <v>0.51390784965891501</v>
      </c>
    </row>
    <row r="294" spans="1:2" x14ac:dyDescent="0.2">
      <c r="A294" s="166">
        <v>-0.58936475694421153</v>
      </c>
      <c r="B294" s="166">
        <v>0.17958178193959801</v>
      </c>
    </row>
    <row r="295" spans="1:2" x14ac:dyDescent="0.2">
      <c r="A295" s="166">
        <v>0.84960209702102463</v>
      </c>
      <c r="B295" s="166">
        <v>0.3506300992735592</v>
      </c>
    </row>
    <row r="296" spans="1:2" x14ac:dyDescent="0.2">
      <c r="A296" s="166">
        <v>0.35701548596504729</v>
      </c>
      <c r="B296" s="166">
        <v>0.48918713014766352</v>
      </c>
    </row>
    <row r="297" spans="1:2" x14ac:dyDescent="0.2">
      <c r="A297" s="166">
        <v>-0.69290959526065421</v>
      </c>
      <c r="B297" s="166">
        <v>0.63472146856176992</v>
      </c>
    </row>
    <row r="298" spans="1:2" x14ac:dyDescent="0.2">
      <c r="A298" s="166">
        <v>0.89959987543325071</v>
      </c>
      <c r="B298" s="166">
        <v>1.109699841956223</v>
      </c>
    </row>
    <row r="299" spans="1:2" x14ac:dyDescent="0.2">
      <c r="A299" s="166">
        <v>0.30729952087660928</v>
      </c>
      <c r="B299" s="166">
        <v>0.40981865692851249</v>
      </c>
    </row>
    <row r="300" spans="1:2" x14ac:dyDescent="0.2">
      <c r="A300" s="166">
        <v>0.81286211883896009</v>
      </c>
      <c r="B300" s="166">
        <v>-0.24125765461854251</v>
      </c>
    </row>
    <row r="301" spans="1:2" x14ac:dyDescent="0.2">
      <c r="A301" s="166">
        <v>0.62962884192361224</v>
      </c>
      <c r="B301" s="166">
        <v>0.6725737012027313</v>
      </c>
    </row>
    <row r="302" spans="1:2" x14ac:dyDescent="0.2">
      <c r="A302" s="166">
        <v>-0.82899501092207228</v>
      </c>
      <c r="B302" s="166">
        <v>1.8998819348952161</v>
      </c>
    </row>
    <row r="303" spans="1:2" x14ac:dyDescent="0.2">
      <c r="A303" s="166">
        <v>-0.56018104019696957</v>
      </c>
      <c r="B303" s="166">
        <v>-0.13263374638257361</v>
      </c>
    </row>
    <row r="304" spans="1:2" x14ac:dyDescent="0.2">
      <c r="A304" s="166">
        <v>0.74729360512326182</v>
      </c>
      <c r="B304" s="166">
        <v>-0.97452930467064147</v>
      </c>
    </row>
    <row r="305" spans="1:2" x14ac:dyDescent="0.2">
      <c r="A305" s="166">
        <v>0.61037026543346484</v>
      </c>
      <c r="B305" s="166">
        <v>1.107080669286973</v>
      </c>
    </row>
    <row r="306" spans="1:2" x14ac:dyDescent="0.2">
      <c r="A306" s="166">
        <v>-2.0901593964148129E-2</v>
      </c>
      <c r="B306" s="166">
        <v>-0.1203811639535982</v>
      </c>
    </row>
    <row r="307" spans="1:2" x14ac:dyDescent="0.2">
      <c r="A307" s="166">
        <v>0.11732738330878199</v>
      </c>
      <c r="B307" s="166">
        <v>-2.1726695460140362</v>
      </c>
    </row>
    <row r="308" spans="1:2" x14ac:dyDescent="0.2">
      <c r="A308" s="166">
        <v>1.2776648957884249</v>
      </c>
      <c r="B308" s="166">
        <v>0.8474216771504216</v>
      </c>
    </row>
    <row r="309" spans="1:2" x14ac:dyDescent="0.2">
      <c r="A309" s="166">
        <v>-0.59157138883582994</v>
      </c>
      <c r="B309" s="166">
        <v>-0.53532818595392273</v>
      </c>
    </row>
    <row r="310" spans="1:2" x14ac:dyDescent="0.2">
      <c r="A310" s="166">
        <v>0.54709738117003792</v>
      </c>
      <c r="B310" s="166">
        <v>-9.0533282304160773E-2</v>
      </c>
    </row>
    <row r="311" spans="1:2" x14ac:dyDescent="0.2">
      <c r="A311" s="166">
        <v>-0.20219265243389409</v>
      </c>
      <c r="B311" s="166">
        <v>0.33198033056901449</v>
      </c>
    </row>
    <row r="312" spans="1:2" x14ac:dyDescent="0.2">
      <c r="A312" s="166">
        <v>-0.21768120322722029</v>
      </c>
      <c r="B312" s="166">
        <v>0.1904996797790664</v>
      </c>
    </row>
    <row r="313" spans="1:2" x14ac:dyDescent="0.2">
      <c r="A313" s="166">
        <v>1.0987768519871901</v>
      </c>
      <c r="B313" s="166">
        <v>0.70945181713903949</v>
      </c>
    </row>
    <row r="314" spans="1:2" x14ac:dyDescent="0.2">
      <c r="A314" s="166">
        <v>0.82541634898802985</v>
      </c>
      <c r="B314" s="166">
        <v>-0.43548637056984341</v>
      </c>
    </row>
    <row r="315" spans="1:2" x14ac:dyDescent="0.2">
      <c r="A315" s="166">
        <v>0.81350963600063853</v>
      </c>
      <c r="B315" s="166">
        <v>0.51310579817608271</v>
      </c>
    </row>
    <row r="316" spans="1:2" x14ac:dyDescent="0.2">
      <c r="A316" s="166">
        <v>1.3054788071543291</v>
      </c>
      <c r="B316" s="166">
        <v>-0.2595466775839172</v>
      </c>
    </row>
    <row r="317" spans="1:2" x14ac:dyDescent="0.2">
      <c r="A317" s="166">
        <v>2.1003841632759049E-2</v>
      </c>
      <c r="B317" s="166">
        <v>0.73881048088750301</v>
      </c>
    </row>
    <row r="318" spans="1:2" x14ac:dyDescent="0.2">
      <c r="A318" s="166">
        <v>0.68195297129496391</v>
      </c>
      <c r="B318" s="166">
        <v>0.61536748401305341</v>
      </c>
    </row>
    <row r="319" spans="1:2" x14ac:dyDescent="0.2">
      <c r="A319" s="166">
        <v>-0.31026675659345598</v>
      </c>
      <c r="B319" s="166">
        <v>-0.93543870204459534</v>
      </c>
    </row>
    <row r="320" spans="1:2" x14ac:dyDescent="0.2">
      <c r="A320" s="166">
        <v>0.32416635248844211</v>
      </c>
      <c r="B320" s="166">
        <v>1.085982116175032</v>
      </c>
    </row>
    <row r="321" spans="1:2" x14ac:dyDescent="0.2">
      <c r="A321" s="166">
        <v>-0.13014305436768461</v>
      </c>
      <c r="B321" s="166">
        <v>-0.53596344511404803</v>
      </c>
    </row>
    <row r="322" spans="1:2" x14ac:dyDescent="0.2">
      <c r="A322" s="166">
        <v>9.6995964992718189E-2</v>
      </c>
      <c r="B322" s="166">
        <v>0.8080577982811451</v>
      </c>
    </row>
    <row r="323" spans="1:2" x14ac:dyDescent="0.2">
      <c r="A323" s="166">
        <v>0.59515702543691362</v>
      </c>
      <c r="B323" s="166">
        <v>0.36728731340134058</v>
      </c>
    </row>
    <row r="324" spans="1:2" x14ac:dyDescent="0.2">
      <c r="A324" s="166">
        <v>-0.81822068323347252</v>
      </c>
      <c r="B324" s="166">
        <v>1.838183676795123</v>
      </c>
    </row>
    <row r="325" spans="1:2" x14ac:dyDescent="0.2">
      <c r="A325" s="166">
        <v>2.0923872756854598</v>
      </c>
      <c r="B325" s="166">
        <v>-0.22346598237185211</v>
      </c>
    </row>
    <row r="326" spans="1:2" x14ac:dyDescent="0.2">
      <c r="A326" s="166">
        <v>-1.006017381499702</v>
      </c>
      <c r="B326" s="166">
        <v>-0.34931679611819749</v>
      </c>
    </row>
    <row r="327" spans="1:2" x14ac:dyDescent="0.2">
      <c r="A327" s="166">
        <v>-1.2141886127877319</v>
      </c>
      <c r="B327" s="166">
        <v>-1.9419605887732609E-2</v>
      </c>
    </row>
    <row r="328" spans="1:2" x14ac:dyDescent="0.2">
      <c r="A328" s="166">
        <v>1.158110873500068</v>
      </c>
      <c r="B328" s="166">
        <v>-0.30317978283427538</v>
      </c>
    </row>
    <row r="329" spans="1:2" x14ac:dyDescent="0.2">
      <c r="A329" s="166">
        <v>0.79166269396293587</v>
      </c>
      <c r="B329" s="166">
        <v>0.79994190194205006</v>
      </c>
    </row>
    <row r="330" spans="1:2" x14ac:dyDescent="0.2">
      <c r="A330" s="166">
        <v>0.62411981705215513</v>
      </c>
      <c r="B330" s="166">
        <v>-1.6163106084365879</v>
      </c>
    </row>
    <row r="331" spans="1:2" x14ac:dyDescent="0.2">
      <c r="A331" s="166">
        <v>0.6283455092642799</v>
      </c>
      <c r="B331" s="166">
        <v>-1.0536824191463541</v>
      </c>
    </row>
    <row r="332" spans="1:2" x14ac:dyDescent="0.2">
      <c r="A332" s="166">
        <v>-1.224677284691462E-2</v>
      </c>
      <c r="B332" s="166">
        <v>-1.0678029215791931</v>
      </c>
    </row>
    <row r="333" spans="1:2" x14ac:dyDescent="0.2">
      <c r="A333" s="166">
        <v>-0.89725437148583154</v>
      </c>
      <c r="B333" s="166">
        <v>0.95030759197357573</v>
      </c>
    </row>
    <row r="334" spans="1:2" x14ac:dyDescent="0.2">
      <c r="A334" s="166">
        <v>7.5804558193726335E-2</v>
      </c>
      <c r="B334" s="166">
        <v>1.710613372581925</v>
      </c>
    </row>
    <row r="335" spans="1:2" x14ac:dyDescent="0.2">
      <c r="A335" s="166">
        <v>-0.67716171151211169</v>
      </c>
      <c r="B335" s="166">
        <v>-0.10444921853747149</v>
      </c>
    </row>
    <row r="336" spans="1:2" x14ac:dyDescent="0.2">
      <c r="A336" s="166">
        <v>0.97511973341775116</v>
      </c>
      <c r="B336" s="166">
        <v>-0.1688217231900106</v>
      </c>
    </row>
    <row r="337" spans="1:2" x14ac:dyDescent="0.2">
      <c r="A337" s="166">
        <v>-0.14705738150213871</v>
      </c>
      <c r="B337" s="166">
        <v>7.0052163113181382E-2</v>
      </c>
    </row>
    <row r="338" spans="1:2" x14ac:dyDescent="0.2">
      <c r="A338" s="166">
        <v>-0.82549719679251155</v>
      </c>
      <c r="B338" s="166">
        <v>1.16187830260819</v>
      </c>
    </row>
    <row r="339" spans="1:2" x14ac:dyDescent="0.2">
      <c r="A339" s="166">
        <v>-0.32138584165299339</v>
      </c>
      <c r="B339" s="166">
        <v>-0.92735313419057408</v>
      </c>
    </row>
    <row r="340" spans="1:2" x14ac:dyDescent="0.2">
      <c r="A340" s="166">
        <v>0.41293145427562428</v>
      </c>
      <c r="B340" s="166">
        <v>0.2383689827347851</v>
      </c>
    </row>
    <row r="341" spans="1:2" x14ac:dyDescent="0.2">
      <c r="A341" s="166">
        <v>-0.56372455280397471</v>
      </c>
      <c r="B341" s="166">
        <v>0.97519762978242974</v>
      </c>
    </row>
    <row r="342" spans="1:2" x14ac:dyDescent="0.2">
      <c r="A342" s="166">
        <v>-0.82222039556643145</v>
      </c>
      <c r="B342" s="166">
        <v>0.50109416993984524</v>
      </c>
    </row>
    <row r="343" spans="1:2" x14ac:dyDescent="0.2">
      <c r="A343" s="166">
        <v>0.2436872114919123</v>
      </c>
      <c r="B343" s="166">
        <v>0.1895816165987434</v>
      </c>
    </row>
    <row r="344" spans="1:2" x14ac:dyDescent="0.2">
      <c r="A344" s="166">
        <v>0.2449665711087228</v>
      </c>
      <c r="B344" s="166">
        <v>1.0010460925671409</v>
      </c>
    </row>
    <row r="345" spans="1:2" x14ac:dyDescent="0.2">
      <c r="A345" s="166">
        <v>-0.50694317537112976</v>
      </c>
      <c r="B345" s="166">
        <v>-2.7032322929992372</v>
      </c>
    </row>
    <row r="346" spans="1:2" x14ac:dyDescent="0.2">
      <c r="A346" s="166">
        <v>-0.47103830561832277</v>
      </c>
      <c r="B346" s="166">
        <v>0.67787531953090763</v>
      </c>
    </row>
    <row r="347" spans="1:2" x14ac:dyDescent="0.2">
      <c r="A347" s="166">
        <v>0.23204993735763629</v>
      </c>
      <c r="B347" s="166">
        <v>-0.65407568312742381</v>
      </c>
    </row>
    <row r="348" spans="1:2" x14ac:dyDescent="0.2">
      <c r="A348" s="166">
        <v>-1.4480843414973239</v>
      </c>
      <c r="B348" s="166">
        <v>-1.8306328968564569</v>
      </c>
    </row>
    <row r="349" spans="1:2" x14ac:dyDescent="0.2">
      <c r="A349" s="166">
        <v>-1.407463774376555</v>
      </c>
      <c r="B349" s="166">
        <v>0.51120259952498071</v>
      </c>
    </row>
    <row r="350" spans="1:2" x14ac:dyDescent="0.2">
      <c r="A350" s="166">
        <v>-0.71844422125243601</v>
      </c>
      <c r="B350" s="166">
        <v>1.3736585451629579</v>
      </c>
    </row>
    <row r="351" spans="1:2" x14ac:dyDescent="0.2">
      <c r="A351" s="166">
        <v>-0.21344715171184719</v>
      </c>
      <c r="B351" s="166">
        <v>-0.13744851462769189</v>
      </c>
    </row>
    <row r="352" spans="1:2" x14ac:dyDescent="0.2">
      <c r="A352" s="166">
        <v>0.31090756559800459</v>
      </c>
      <c r="B352" s="166">
        <v>0.95287454720293885</v>
      </c>
    </row>
    <row r="353" spans="1:2" x14ac:dyDescent="0.2">
      <c r="A353" s="166">
        <v>1.475356216949552</v>
      </c>
      <c r="B353" s="166">
        <v>1.612278257988645</v>
      </c>
    </row>
    <row r="354" spans="1:2" x14ac:dyDescent="0.2">
      <c r="A354" s="166">
        <v>0.85765962320201938</v>
      </c>
      <c r="B354" s="166">
        <v>1.3149144535840469</v>
      </c>
    </row>
    <row r="355" spans="1:2" x14ac:dyDescent="0.2">
      <c r="A355" s="166">
        <v>-0.15993852996342711</v>
      </c>
      <c r="B355" s="166">
        <v>1.6399645293713929</v>
      </c>
    </row>
    <row r="356" spans="1:2" x14ac:dyDescent="0.2">
      <c r="A356" s="166">
        <v>-1.901620790268883E-2</v>
      </c>
      <c r="B356" s="166">
        <v>0.74212749107189224</v>
      </c>
    </row>
    <row r="357" spans="1:2" x14ac:dyDescent="0.2">
      <c r="A357" s="166">
        <v>-1.0025293646378091</v>
      </c>
      <c r="B357" s="166">
        <v>7.5433638901592798E-2</v>
      </c>
    </row>
    <row r="358" spans="1:2" x14ac:dyDescent="0.2">
      <c r="A358" s="166">
        <v>-1.8513135992389931E-2</v>
      </c>
      <c r="B358" s="166">
        <v>-1.601965811897168</v>
      </c>
    </row>
    <row r="359" spans="1:2" x14ac:dyDescent="0.2">
      <c r="A359" s="166">
        <v>-0.28865863892013832</v>
      </c>
      <c r="B359" s="166">
        <v>-0.2460624881299486</v>
      </c>
    </row>
    <row r="360" spans="1:2" x14ac:dyDescent="0.2">
      <c r="A360" s="166">
        <v>0.32271856033808949</v>
      </c>
      <c r="B360" s="166">
        <v>-0.84324659531619173</v>
      </c>
    </row>
    <row r="361" spans="1:2" x14ac:dyDescent="0.2">
      <c r="A361" s="166">
        <v>-0.82723094355232296</v>
      </c>
      <c r="B361" s="166">
        <v>2.1709427174978142</v>
      </c>
    </row>
    <row r="362" spans="1:2" x14ac:dyDescent="0.2">
      <c r="A362" s="166">
        <v>0.51934651424117229</v>
      </c>
      <c r="B362" s="166">
        <v>-0.17588581243233661</v>
      </c>
    </row>
    <row r="363" spans="1:2" x14ac:dyDescent="0.2">
      <c r="A363" s="166">
        <v>1.5327389130025779</v>
      </c>
      <c r="B363" s="166">
        <v>0.1232048067844857</v>
      </c>
    </row>
    <row r="364" spans="1:2" x14ac:dyDescent="0.2">
      <c r="A364" s="166">
        <v>-0.10876014845685759</v>
      </c>
      <c r="B364" s="166">
        <v>0.55148537604046755</v>
      </c>
    </row>
    <row r="365" spans="1:2" x14ac:dyDescent="0.2">
      <c r="A365" s="166">
        <v>0.40171172209894151</v>
      </c>
      <c r="B365" s="166">
        <v>4.3602446372453717E-2</v>
      </c>
    </row>
    <row r="366" spans="1:2" x14ac:dyDescent="0.2">
      <c r="A366" s="166">
        <v>0.69014399171111251</v>
      </c>
      <c r="B366" s="166">
        <v>1.6950510404307531</v>
      </c>
    </row>
    <row r="367" spans="1:2" x14ac:dyDescent="0.2">
      <c r="A367" s="166">
        <v>-0.40122047188583632</v>
      </c>
      <c r="B367" s="166">
        <v>-0.62264936173445196</v>
      </c>
    </row>
    <row r="368" spans="1:2" x14ac:dyDescent="0.2">
      <c r="A368" s="166">
        <v>0.2240924818104168</v>
      </c>
      <c r="B368" s="166">
        <v>0.19460745523724271</v>
      </c>
    </row>
    <row r="369" spans="1:2" x14ac:dyDescent="0.2">
      <c r="A369" s="166">
        <v>1.259240078179486E-2</v>
      </c>
      <c r="B369" s="166">
        <v>-0.74247058569804825</v>
      </c>
    </row>
    <row r="370" spans="1:2" x14ac:dyDescent="0.2">
      <c r="A370" s="166">
        <v>9.7676098548831719E-2</v>
      </c>
      <c r="B370" s="166">
        <v>-1.320022511220706</v>
      </c>
    </row>
    <row r="371" spans="1:2" x14ac:dyDescent="0.2">
      <c r="A371" s="166">
        <v>-0.77300978385546648</v>
      </c>
      <c r="B371" s="166">
        <v>-0.61176909090528542</v>
      </c>
    </row>
    <row r="372" spans="1:2" x14ac:dyDescent="0.2">
      <c r="A372" s="166">
        <v>2.451017425894271E-2</v>
      </c>
      <c r="B372" s="166">
        <v>-3.7036797048412021E-2</v>
      </c>
    </row>
    <row r="373" spans="1:2" x14ac:dyDescent="0.2">
      <c r="A373" s="166">
        <v>0.49799829124544981</v>
      </c>
      <c r="B373" s="166">
        <v>-0.42930222451726002</v>
      </c>
    </row>
    <row r="374" spans="1:2" x14ac:dyDescent="0.2">
      <c r="A374" s="166">
        <v>1.4511436077950419</v>
      </c>
      <c r="B374" s="166">
        <v>-0.69242097987385598</v>
      </c>
    </row>
    <row r="375" spans="1:2" x14ac:dyDescent="0.2">
      <c r="A375" s="166">
        <v>0.95927082608520686</v>
      </c>
      <c r="B375" s="166">
        <v>-1.4063174636718341</v>
      </c>
    </row>
    <row r="376" spans="1:2" x14ac:dyDescent="0.2">
      <c r="A376" s="166">
        <v>2.1531824575115559</v>
      </c>
      <c r="B376" s="166">
        <v>-8.3105572628694765E-2</v>
      </c>
    </row>
    <row r="377" spans="1:2" x14ac:dyDescent="0.2">
      <c r="A377" s="166">
        <v>-0.76734756288804951</v>
      </c>
      <c r="B377" s="166">
        <v>-1.504720374031002</v>
      </c>
    </row>
    <row r="378" spans="1:2" x14ac:dyDescent="0.2">
      <c r="A378" s="166">
        <v>0.87232063672067817</v>
      </c>
      <c r="B378" s="166">
        <v>0.7600559636896026</v>
      </c>
    </row>
    <row r="379" spans="1:2" x14ac:dyDescent="0.2">
      <c r="A379" s="166">
        <v>0.18334200573835169</v>
      </c>
      <c r="B379" s="166">
        <v>8.2439752934503285E-2</v>
      </c>
    </row>
    <row r="380" spans="1:2" x14ac:dyDescent="0.2">
      <c r="A380" s="166">
        <v>2.1898029332176718</v>
      </c>
      <c r="B380" s="166">
        <v>-1.457551499464931</v>
      </c>
    </row>
    <row r="381" spans="1:2" x14ac:dyDescent="0.2">
      <c r="A381" s="166">
        <v>-0.80829828535515147</v>
      </c>
      <c r="B381" s="166">
        <v>-0.30920907704986339</v>
      </c>
    </row>
    <row r="382" spans="1:2" x14ac:dyDescent="0.2">
      <c r="A382" s="166">
        <v>-0.83972184218077606</v>
      </c>
      <c r="B382" s="166">
        <v>-0.75215640559058317</v>
      </c>
    </row>
    <row r="383" spans="1:2" x14ac:dyDescent="0.2">
      <c r="A383" s="166">
        <v>-0.59939264544402215</v>
      </c>
      <c r="B383" s="166">
        <v>0.31917451041918038</v>
      </c>
    </row>
    <row r="384" spans="1:2" x14ac:dyDescent="0.2">
      <c r="A384" s="166">
        <v>-2.1238957243098069</v>
      </c>
      <c r="B384" s="166">
        <v>1.340450446023145</v>
      </c>
    </row>
    <row r="385" spans="1:2" x14ac:dyDescent="0.2">
      <c r="A385" s="166">
        <v>-0.52575502168076105</v>
      </c>
      <c r="B385" s="166">
        <v>-1.875172469645745</v>
      </c>
    </row>
    <row r="386" spans="1:2" x14ac:dyDescent="0.2">
      <c r="A386" s="166">
        <v>-0.75913266155369796</v>
      </c>
      <c r="B386" s="166">
        <v>0.11502607914741721</v>
      </c>
    </row>
    <row r="387" spans="1:2" x14ac:dyDescent="0.2">
      <c r="A387" s="166">
        <v>0.1503937864762076</v>
      </c>
      <c r="B387" s="166">
        <v>-0.1601327955666404</v>
      </c>
    </row>
    <row r="388" spans="1:2" x14ac:dyDescent="0.2">
      <c r="A388" s="166">
        <v>0.34175597577715938</v>
      </c>
      <c r="B388" s="166">
        <v>0.67134007645046567</v>
      </c>
    </row>
    <row r="389" spans="1:2" x14ac:dyDescent="0.2">
      <c r="A389" s="166">
        <v>1.876170839215886</v>
      </c>
      <c r="B389" s="166">
        <v>0.21319662823768909</v>
      </c>
    </row>
    <row r="390" spans="1:2" x14ac:dyDescent="0.2">
      <c r="A390" s="166">
        <v>0.95042383818605025</v>
      </c>
      <c r="B390" s="166">
        <v>-0.75196933173881908</v>
      </c>
    </row>
    <row r="391" spans="1:2" x14ac:dyDescent="0.2">
      <c r="A391" s="166">
        <v>-0.57690365566240309</v>
      </c>
      <c r="B391" s="166">
        <v>-0.31905393566661822</v>
      </c>
    </row>
    <row r="392" spans="1:2" x14ac:dyDescent="0.2">
      <c r="A392" s="166">
        <v>-0.89841467134835795</v>
      </c>
      <c r="B392" s="166">
        <v>-0.79602585680348903</v>
      </c>
    </row>
    <row r="393" spans="1:2" x14ac:dyDescent="0.2">
      <c r="A393" s="166">
        <v>0.49191917150650571</v>
      </c>
      <c r="B393" s="166">
        <v>1.0760071385985981</v>
      </c>
    </row>
    <row r="394" spans="1:2" x14ac:dyDescent="0.2">
      <c r="A394" s="166">
        <v>-1.320233207020642</v>
      </c>
      <c r="B394" s="166">
        <v>2.131164867194222E-2</v>
      </c>
    </row>
    <row r="395" spans="1:2" x14ac:dyDescent="0.2">
      <c r="A395" s="166">
        <v>1.831458765854354</v>
      </c>
      <c r="B395" s="166">
        <v>1.901190685753007</v>
      </c>
    </row>
    <row r="396" spans="1:2" x14ac:dyDescent="0.2">
      <c r="A396" s="166">
        <v>1.179440120721287</v>
      </c>
      <c r="B396" s="166">
        <v>-6.0660813814620768E-2</v>
      </c>
    </row>
    <row r="397" spans="1:2" x14ac:dyDescent="0.2">
      <c r="A397" s="166">
        <v>-0.4691756521047048</v>
      </c>
      <c r="B397" s="166">
        <v>-0.70840676691046278</v>
      </c>
    </row>
    <row r="398" spans="1:2" x14ac:dyDescent="0.2">
      <c r="A398" s="166">
        <v>-1.713134529090877</v>
      </c>
      <c r="B398" s="166">
        <v>-1.5137143926128269</v>
      </c>
    </row>
    <row r="399" spans="1:2" x14ac:dyDescent="0.2">
      <c r="A399" s="166">
        <v>1.3538723741654131</v>
      </c>
      <c r="B399" s="166">
        <v>-1.8031396762559451</v>
      </c>
    </row>
    <row r="400" spans="1:2" x14ac:dyDescent="0.2">
      <c r="A400" s="166">
        <v>-0.1145398452526179</v>
      </c>
      <c r="B400" s="166">
        <v>-1.58413594300549</v>
      </c>
    </row>
    <row r="401" spans="1:2" x14ac:dyDescent="0.2">
      <c r="A401" s="166">
        <v>1.237816311973462</v>
      </c>
      <c r="B401" s="166">
        <v>0.26712665101148342</v>
      </c>
    </row>
    <row r="402" spans="1:2" x14ac:dyDescent="0.2">
      <c r="A402" s="166">
        <v>-1.5944276587943671</v>
      </c>
      <c r="B402" s="166">
        <v>0.50872502322993385</v>
      </c>
    </row>
    <row r="403" spans="1:2" x14ac:dyDescent="0.2">
      <c r="A403" s="166">
        <v>-0.59937502295377287</v>
      </c>
      <c r="B403" s="166">
        <v>-1.581190702032133</v>
      </c>
    </row>
    <row r="404" spans="1:2" x14ac:dyDescent="0.2">
      <c r="A404" s="166">
        <v>5.2436997181831658E-3</v>
      </c>
      <c r="B404" s="166">
        <v>0.89503831407611545</v>
      </c>
    </row>
    <row r="405" spans="1:2" x14ac:dyDescent="0.2">
      <c r="A405" s="166">
        <v>4.6980593764742062E-2</v>
      </c>
      <c r="B405" s="166">
        <v>-0.48306105168343949</v>
      </c>
    </row>
    <row r="406" spans="1:2" x14ac:dyDescent="0.2">
      <c r="A406" s="166">
        <v>-0.45006547147924358</v>
      </c>
      <c r="B406" s="166">
        <v>0.14679301198554939</v>
      </c>
    </row>
    <row r="407" spans="1:2" x14ac:dyDescent="0.2">
      <c r="A407" s="166">
        <v>0.62284993234749875</v>
      </c>
      <c r="B407" s="166">
        <v>1.6122206282554239</v>
      </c>
    </row>
    <row r="408" spans="1:2" x14ac:dyDescent="0.2">
      <c r="A408" s="166">
        <v>-1.0676204293825939</v>
      </c>
      <c r="B408" s="166">
        <v>0.89683931586553189</v>
      </c>
    </row>
    <row r="409" spans="1:2" x14ac:dyDescent="0.2">
      <c r="A409" s="166">
        <v>-0.14237948502129349</v>
      </c>
      <c r="B409" s="166">
        <v>-0.26853064790583231</v>
      </c>
    </row>
    <row r="410" spans="1:2" x14ac:dyDescent="0.2">
      <c r="A410" s="166">
        <v>0.1202956317118989</v>
      </c>
      <c r="B410" s="166">
        <v>-0.89119222541528742</v>
      </c>
    </row>
    <row r="411" spans="1:2" x14ac:dyDescent="0.2">
      <c r="A411" s="166">
        <v>0.51443883405874902</v>
      </c>
      <c r="B411" s="166">
        <v>-2.1518154013293049</v>
      </c>
    </row>
    <row r="412" spans="1:2" x14ac:dyDescent="0.2">
      <c r="A412" s="166">
        <v>0.71161487808888979</v>
      </c>
      <c r="B412" s="166">
        <v>-0.7191533192424201</v>
      </c>
    </row>
    <row r="413" spans="1:2" x14ac:dyDescent="0.2">
      <c r="A413" s="166">
        <v>-1.124642091837869</v>
      </c>
      <c r="B413" s="166">
        <v>-0.21113023882769441</v>
      </c>
    </row>
    <row r="414" spans="1:2" x14ac:dyDescent="0.2">
      <c r="A414" s="166">
        <v>-1.5341141707356221</v>
      </c>
      <c r="B414" s="166">
        <v>-0.98717952715118396</v>
      </c>
    </row>
    <row r="415" spans="1:2" x14ac:dyDescent="0.2">
      <c r="A415" s="166">
        <v>1.2776768218985091</v>
      </c>
      <c r="B415" s="166">
        <v>-0.13125696709230469</v>
      </c>
    </row>
    <row r="416" spans="1:2" x14ac:dyDescent="0.2">
      <c r="A416" s="166">
        <v>0.33231401197959171</v>
      </c>
      <c r="B416" s="166">
        <v>7.6851882958768214E-2</v>
      </c>
    </row>
    <row r="417" spans="1:2" x14ac:dyDescent="0.2">
      <c r="A417" s="166">
        <v>-0.74848653655655362</v>
      </c>
      <c r="B417" s="166">
        <v>-0.22485598180807859</v>
      </c>
    </row>
    <row r="418" spans="1:2" x14ac:dyDescent="0.2">
      <c r="A418" s="166">
        <v>1.5511519755225229</v>
      </c>
      <c r="B418" s="166">
        <v>-0.65000258082345974</v>
      </c>
    </row>
    <row r="419" spans="1:2" x14ac:dyDescent="0.2">
      <c r="A419" s="166">
        <v>0.11567463429285869</v>
      </c>
      <c r="B419" s="166">
        <v>0.1686546719667277</v>
      </c>
    </row>
    <row r="420" spans="1:2" x14ac:dyDescent="0.2">
      <c r="A420" s="166">
        <v>1.179297184063826</v>
      </c>
      <c r="B420" s="166">
        <v>0.44194064956940898</v>
      </c>
    </row>
    <row r="421" spans="1:2" x14ac:dyDescent="0.2">
      <c r="A421" s="166">
        <v>6.7518481410108952E-2</v>
      </c>
      <c r="B421" s="166">
        <v>-1.090399077442846</v>
      </c>
    </row>
    <row r="422" spans="1:2" x14ac:dyDescent="0.2">
      <c r="A422" s="166">
        <v>2.0607479248819871</v>
      </c>
      <c r="B422" s="166">
        <v>1.4109323797462701</v>
      </c>
    </row>
    <row r="423" spans="1:2" x14ac:dyDescent="0.2">
      <c r="A423" s="166">
        <v>1.755340842443204</v>
      </c>
      <c r="B423" s="166">
        <v>-9.8588132284261734E-2</v>
      </c>
    </row>
    <row r="424" spans="1:2" x14ac:dyDescent="0.2">
      <c r="A424" s="166">
        <v>-0.2489641484790735</v>
      </c>
      <c r="B424" s="166">
        <v>1.8849622944847658E-2</v>
      </c>
    </row>
    <row r="425" spans="1:2" x14ac:dyDescent="0.2">
      <c r="A425" s="166">
        <v>0.97157095095435542</v>
      </c>
      <c r="B425" s="166">
        <v>0.70821442325655715</v>
      </c>
    </row>
    <row r="426" spans="1:2" x14ac:dyDescent="0.2">
      <c r="A426" s="166">
        <v>0.64537594958514755</v>
      </c>
      <c r="B426" s="166">
        <v>0.23321613126350171</v>
      </c>
    </row>
    <row r="427" spans="1:2" x14ac:dyDescent="0.2">
      <c r="A427" s="166">
        <v>1.3686315575323491</v>
      </c>
      <c r="B427" s="166">
        <v>0.9531366339132451</v>
      </c>
    </row>
    <row r="428" spans="1:2" x14ac:dyDescent="0.2">
      <c r="A428" s="166">
        <v>-0.96492346058010448</v>
      </c>
      <c r="B428" s="166">
        <v>0.28712416520182421</v>
      </c>
    </row>
    <row r="429" spans="1:2" x14ac:dyDescent="0.2">
      <c r="A429" s="166">
        <v>0.68605145999843931</v>
      </c>
      <c r="B429" s="166">
        <v>-0.6124373746404379</v>
      </c>
    </row>
    <row r="430" spans="1:2" x14ac:dyDescent="0.2">
      <c r="A430" s="166">
        <v>1.058424486849588</v>
      </c>
      <c r="B430" s="166">
        <v>0.36150352520610157</v>
      </c>
    </row>
    <row r="431" spans="1:2" x14ac:dyDescent="0.2">
      <c r="A431" s="166">
        <v>-1.7587394864231141</v>
      </c>
      <c r="B431" s="166">
        <v>-1.143726207320662</v>
      </c>
    </row>
    <row r="432" spans="1:2" x14ac:dyDescent="0.2">
      <c r="A432" s="166">
        <v>-1.1832585126657751</v>
      </c>
      <c r="B432" s="166">
        <v>0.1085597057765231</v>
      </c>
    </row>
    <row r="433" spans="1:2" x14ac:dyDescent="0.2">
      <c r="A433" s="166">
        <v>-2.039232177760101</v>
      </c>
      <c r="B433" s="166">
        <v>-3.3229990644460798E-2</v>
      </c>
    </row>
    <row r="434" spans="1:2" x14ac:dyDescent="0.2">
      <c r="A434" s="166">
        <v>-0.26940683444455782</v>
      </c>
      <c r="B434" s="166">
        <v>-0.2081168572725397</v>
      </c>
    </row>
    <row r="435" spans="1:2" x14ac:dyDescent="0.2">
      <c r="A435" s="166">
        <v>0.71754225579596231</v>
      </c>
      <c r="B435" s="166">
        <v>-0.12853751143893069</v>
      </c>
    </row>
    <row r="436" spans="1:2" x14ac:dyDescent="0.2">
      <c r="A436" s="166">
        <v>1.5023570520960281</v>
      </c>
      <c r="B436" s="166">
        <v>-1.8818490454976391</v>
      </c>
    </row>
    <row r="437" spans="1:2" x14ac:dyDescent="0.2">
      <c r="A437" s="166">
        <v>7.4094780419775186E-2</v>
      </c>
      <c r="B437" s="166">
        <v>-0.5487249077409615</v>
      </c>
    </row>
    <row r="438" spans="1:2" x14ac:dyDescent="0.2">
      <c r="A438" s="166">
        <v>1.6286155455712921</v>
      </c>
      <c r="B438" s="166">
        <v>9.2844901141114711E-2</v>
      </c>
    </row>
    <row r="439" spans="1:2" x14ac:dyDescent="0.2">
      <c r="A439" s="166">
        <v>-1.3801014582148909</v>
      </c>
      <c r="B439" s="166">
        <v>0.1598563919974004</v>
      </c>
    </row>
    <row r="440" spans="1:2" x14ac:dyDescent="0.2">
      <c r="A440" s="166">
        <v>-1.7033824393551551</v>
      </c>
      <c r="B440" s="166">
        <v>-1.0276751409259579</v>
      </c>
    </row>
    <row r="441" spans="1:2" x14ac:dyDescent="0.2">
      <c r="A441" s="166">
        <v>-5.5547698896618779E-2</v>
      </c>
      <c r="B441" s="166">
        <v>1.2657078408647009</v>
      </c>
    </row>
    <row r="442" spans="1:2" x14ac:dyDescent="0.2">
      <c r="A442" s="166">
        <v>0.38406544893930727</v>
      </c>
      <c r="B442" s="166">
        <v>-0.86617484821450086</v>
      </c>
    </row>
    <row r="443" spans="1:2" x14ac:dyDescent="0.2">
      <c r="A443" s="166">
        <v>-3.2694748094093111E-2</v>
      </c>
      <c r="B443" s="166">
        <v>0.96945720052673678</v>
      </c>
    </row>
    <row r="444" spans="1:2" x14ac:dyDescent="0.2">
      <c r="A444" s="166">
        <v>-2.0674421000398771</v>
      </c>
      <c r="B444" s="166">
        <v>0.42719436187168491</v>
      </c>
    </row>
    <row r="445" spans="1:2" x14ac:dyDescent="0.2">
      <c r="A445" s="166">
        <v>-8.9120039512788407E-2</v>
      </c>
      <c r="B445" s="166">
        <v>-0.64622730984380305</v>
      </c>
    </row>
    <row r="446" spans="1:2" x14ac:dyDescent="0.2">
      <c r="A446" s="166">
        <v>-1.304469500504853</v>
      </c>
      <c r="B446" s="166">
        <v>1.775310892609512</v>
      </c>
    </row>
    <row r="447" spans="1:2" x14ac:dyDescent="0.2">
      <c r="A447" s="166">
        <v>0.66967254883003846</v>
      </c>
      <c r="B447" s="166">
        <v>-1.1936368317564801</v>
      </c>
    </row>
    <row r="448" spans="1:2" x14ac:dyDescent="0.2">
      <c r="A448" s="166">
        <v>0.36659824609684832</v>
      </c>
      <c r="B448" s="166">
        <v>0.91915417361000151</v>
      </c>
    </row>
    <row r="449" spans="1:2" x14ac:dyDescent="0.2">
      <c r="A449" s="166">
        <v>-0.93987978632735525</v>
      </c>
      <c r="B449" s="166">
        <v>1.000582318042978</v>
      </c>
    </row>
    <row r="450" spans="1:2" x14ac:dyDescent="0.2">
      <c r="A450" s="166">
        <v>-0.51386691733669354</v>
      </c>
      <c r="B450" s="166">
        <v>-0.67062020907664488</v>
      </c>
    </row>
    <row r="451" spans="1:2" x14ac:dyDescent="0.2">
      <c r="A451" s="166">
        <v>-1.059213521888952</v>
      </c>
      <c r="B451" s="166">
        <v>1.392465300064329</v>
      </c>
    </row>
    <row r="452" spans="1:2" x14ac:dyDescent="0.2">
      <c r="A452" s="166">
        <v>-6.2679097273171877E-2</v>
      </c>
      <c r="B452" s="166">
        <v>-0.25004651459895277</v>
      </c>
    </row>
    <row r="453" spans="1:2" x14ac:dyDescent="0.2">
      <c r="A453" s="166">
        <v>0.95514232050123826</v>
      </c>
      <c r="B453" s="166">
        <v>0.28869362927985698</v>
      </c>
    </row>
    <row r="454" spans="1:2" x14ac:dyDescent="0.2">
      <c r="A454" s="166">
        <v>-0.98572604633554373</v>
      </c>
      <c r="B454" s="166">
        <v>0.26032183877122073</v>
      </c>
    </row>
    <row r="455" spans="1:2" x14ac:dyDescent="0.2">
      <c r="A455" s="166">
        <v>0.50404651551784441</v>
      </c>
      <c r="B455" s="166">
        <v>-0.1343087414705478</v>
      </c>
    </row>
    <row r="456" spans="1:2" x14ac:dyDescent="0.2">
      <c r="A456" s="166">
        <v>-0.53025761837244079</v>
      </c>
      <c r="B456" s="166">
        <v>0.8108082731597821</v>
      </c>
    </row>
    <row r="457" spans="1:2" x14ac:dyDescent="0.2">
      <c r="A457" s="166">
        <v>-0.79287283226234417</v>
      </c>
      <c r="B457" s="166">
        <v>0.79348872055221298</v>
      </c>
    </row>
    <row r="458" spans="1:2" x14ac:dyDescent="0.2">
      <c r="A458" s="166">
        <v>-0.1070303599545578</v>
      </c>
      <c r="B458" s="166">
        <v>-1.748531973238181</v>
      </c>
    </row>
    <row r="459" spans="1:2" x14ac:dyDescent="0.2">
      <c r="A459" s="166">
        <v>-1.0352423224193741</v>
      </c>
      <c r="B459" s="166">
        <v>1.304340242878153</v>
      </c>
    </row>
    <row r="460" spans="1:2" x14ac:dyDescent="0.2">
      <c r="A460" s="166">
        <v>-0.55364930534718204</v>
      </c>
      <c r="B460" s="166">
        <v>-1.6624919880356741</v>
      </c>
    </row>
    <row r="461" spans="1:2" x14ac:dyDescent="0.2">
      <c r="A461" s="166">
        <v>-1.197877892588848</v>
      </c>
      <c r="B461" s="166">
        <v>1.0325462043416569</v>
      </c>
    </row>
    <row r="462" spans="1:2" x14ac:dyDescent="0.2">
      <c r="A462" s="166">
        <v>1.9647251329163891</v>
      </c>
      <c r="B462" s="166">
        <v>1.1267051368275831</v>
      </c>
    </row>
    <row r="463" spans="1:2" x14ac:dyDescent="0.2">
      <c r="A463" s="166">
        <v>3.5263551971728611E-2</v>
      </c>
      <c r="B463" s="166">
        <v>-1.090966430215198</v>
      </c>
    </row>
    <row r="464" spans="1:2" x14ac:dyDescent="0.2">
      <c r="A464" s="166">
        <v>-0.69972550799258559</v>
      </c>
      <c r="B464" s="166">
        <v>-0.4108142879545848</v>
      </c>
    </row>
    <row r="465" spans="1:2" x14ac:dyDescent="0.2">
      <c r="A465" s="166">
        <v>0.21397991073422201</v>
      </c>
      <c r="B465" s="166">
        <v>-1.105704668485936</v>
      </c>
    </row>
    <row r="466" spans="1:2" x14ac:dyDescent="0.2">
      <c r="A466" s="166">
        <v>-0.1123280496908298</v>
      </c>
      <c r="B466" s="166">
        <v>-0.2149210302887353</v>
      </c>
    </row>
    <row r="467" spans="1:2" x14ac:dyDescent="0.2">
      <c r="A467" s="166">
        <v>-0.22096959953322301</v>
      </c>
      <c r="B467" s="166">
        <v>-0.30803428418574119</v>
      </c>
    </row>
    <row r="468" spans="1:2" x14ac:dyDescent="0.2">
      <c r="A468" s="166">
        <v>0.61416670004342522</v>
      </c>
      <c r="B468" s="166">
        <v>0.77966053226933985</v>
      </c>
    </row>
    <row r="469" spans="1:2" x14ac:dyDescent="0.2">
      <c r="A469" s="166">
        <v>0.75750771004730511</v>
      </c>
      <c r="B469" s="166">
        <v>1.3103087461196079</v>
      </c>
    </row>
    <row r="470" spans="1:2" x14ac:dyDescent="0.2">
      <c r="A470" s="166">
        <v>-0.53050114761052747</v>
      </c>
      <c r="B470" s="166">
        <v>1.3956838107899561</v>
      </c>
    </row>
    <row r="471" spans="1:2" x14ac:dyDescent="0.2">
      <c r="A471" s="166">
        <v>-0.57581824064468001</v>
      </c>
      <c r="B471" s="166">
        <v>-0.56216802657830212</v>
      </c>
    </row>
    <row r="472" spans="1:2" x14ac:dyDescent="0.2">
      <c r="A472" s="166">
        <v>-0.27505169715164401</v>
      </c>
      <c r="B472" s="166">
        <v>-0.2092218737445278</v>
      </c>
    </row>
    <row r="473" spans="1:2" x14ac:dyDescent="0.2">
      <c r="A473" s="166">
        <v>-2.3019211647355848</v>
      </c>
      <c r="B473" s="166">
        <v>-1.68343819222095</v>
      </c>
    </row>
    <row r="474" spans="1:2" x14ac:dyDescent="0.2">
      <c r="A474" s="166">
        <v>-1.515191062198552</v>
      </c>
      <c r="B474" s="166">
        <v>-0.80587006649618875</v>
      </c>
    </row>
    <row r="475" spans="1:2" x14ac:dyDescent="0.2">
      <c r="A475" s="166">
        <v>1.3668742674445249</v>
      </c>
      <c r="B475" s="166">
        <v>0.96485163309745758</v>
      </c>
    </row>
    <row r="476" spans="1:2" x14ac:dyDescent="0.2">
      <c r="A476" s="166">
        <v>1.6449677135012839</v>
      </c>
      <c r="B476" s="166">
        <v>1.6155828235482319</v>
      </c>
    </row>
    <row r="477" spans="1:2" x14ac:dyDescent="0.2">
      <c r="A477" s="166">
        <v>-0.24903603955637829</v>
      </c>
      <c r="B477" s="166">
        <v>-1.234348871879922</v>
      </c>
    </row>
    <row r="478" spans="1:2" x14ac:dyDescent="0.2">
      <c r="A478" s="166">
        <v>0.57655696305576642</v>
      </c>
      <c r="B478" s="166">
        <v>-0.59246425915289425</v>
      </c>
    </row>
    <row r="479" spans="1:2" x14ac:dyDescent="0.2">
      <c r="A479" s="166">
        <v>0.31125015454353611</v>
      </c>
      <c r="B479" s="166">
        <v>-2.6405756958927031E-2</v>
      </c>
    </row>
    <row r="480" spans="1:2" x14ac:dyDescent="0.2">
      <c r="A480" s="166">
        <v>3.0788808084552381</v>
      </c>
      <c r="B480" s="166">
        <v>-1.6</v>
      </c>
    </row>
    <row r="481" spans="1:2" x14ac:dyDescent="0.2">
      <c r="A481" s="166">
        <v>1.119574911434577</v>
      </c>
      <c r="B481" s="166">
        <v>-0.80960351992164614</v>
      </c>
    </row>
    <row r="482" spans="1:2" x14ac:dyDescent="0.2">
      <c r="A482" s="166">
        <v>-0.12791759148076651</v>
      </c>
      <c r="B482" s="166">
        <v>0.42406104446408971</v>
      </c>
    </row>
    <row r="483" spans="1:2" x14ac:dyDescent="0.2">
      <c r="A483" s="166">
        <v>-0.95554044060042576</v>
      </c>
      <c r="B483" s="166">
        <v>-0.47383934707091607</v>
      </c>
    </row>
    <row r="484" spans="1:2" x14ac:dyDescent="0.2">
      <c r="A484" s="166">
        <v>-1.6064463202575729</v>
      </c>
      <c r="B484" s="166">
        <v>-1.44522708782791E-2</v>
      </c>
    </row>
    <row r="485" spans="1:2" x14ac:dyDescent="0.2">
      <c r="A485" s="166">
        <v>0.2034636358672231</v>
      </c>
      <c r="B485" s="166">
        <v>0.54628424800369957</v>
      </c>
    </row>
    <row r="486" spans="1:2" x14ac:dyDescent="0.2">
      <c r="A486" s="166">
        <v>-0.75635074528430335</v>
      </c>
      <c r="B486" s="166">
        <v>6.4222698109378156E-3</v>
      </c>
    </row>
    <row r="487" spans="1:2" x14ac:dyDescent="0.2">
      <c r="A487" s="166">
        <v>-1.4222537095976739</v>
      </c>
      <c r="B487" s="166">
        <v>-0.43638589052656862</v>
      </c>
    </row>
    <row r="488" spans="1:2" x14ac:dyDescent="0.2">
      <c r="A488" s="166">
        <v>-0.64657288424252657</v>
      </c>
      <c r="B488" s="166">
        <v>-0.10960980392583081</v>
      </c>
    </row>
    <row r="489" spans="1:2" x14ac:dyDescent="0.2">
      <c r="A489" s="166">
        <v>-1.081548003614395</v>
      </c>
      <c r="B489" s="166">
        <v>-8.8362959205335323E-2</v>
      </c>
    </row>
    <row r="490" spans="1:2" x14ac:dyDescent="0.2">
      <c r="A490" s="166">
        <v>1.687141635072565</v>
      </c>
      <c r="B490" s="166">
        <v>-0.3700110298821277</v>
      </c>
    </row>
    <row r="491" spans="1:2" x14ac:dyDescent="0.2">
      <c r="A491" s="166">
        <v>0.88163975694945051</v>
      </c>
      <c r="B491" s="166">
        <v>-0.25879606266710242</v>
      </c>
    </row>
    <row r="492" spans="1:2" x14ac:dyDescent="0.2">
      <c r="A492" s="166">
        <v>-7.972641316617372E-3</v>
      </c>
      <c r="B492" s="166">
        <v>1.5986471705047169</v>
      </c>
    </row>
    <row r="493" spans="1:2" x14ac:dyDescent="0.2">
      <c r="A493" s="166">
        <v>1.4799441388900261</v>
      </c>
      <c r="B493" s="166">
        <v>0.56091944794123871</v>
      </c>
    </row>
    <row r="494" spans="1:2" x14ac:dyDescent="0.2">
      <c r="A494" s="166">
        <v>7.7368307647618303E-2</v>
      </c>
      <c r="B494" s="166">
        <v>-0.29548031802916042</v>
      </c>
    </row>
    <row r="495" spans="1:2" x14ac:dyDescent="0.2">
      <c r="A495" s="166">
        <v>-0.86128420132826367</v>
      </c>
      <c r="B495" s="166">
        <v>0.69695440451073565</v>
      </c>
    </row>
    <row r="496" spans="1:2" x14ac:dyDescent="0.2">
      <c r="A496" s="166">
        <v>1.523124077269657</v>
      </c>
      <c r="B496" s="166">
        <v>-0.33381948975600989</v>
      </c>
    </row>
    <row r="497" spans="1:2" x14ac:dyDescent="0.2">
      <c r="A497" s="166">
        <v>0.53891004368465867</v>
      </c>
      <c r="B497" s="166">
        <v>1.1731246375866411</v>
      </c>
    </row>
    <row r="498" spans="1:2" x14ac:dyDescent="0.2">
      <c r="A498" s="166">
        <v>-1.0372461543264559</v>
      </c>
      <c r="B498" s="166">
        <v>0.36964219219809391</v>
      </c>
    </row>
    <row r="499" spans="1:2" x14ac:dyDescent="0.2">
      <c r="A499" s="166">
        <v>-0.19033867808360819</v>
      </c>
      <c r="B499" s="166">
        <v>-0.1073021440042289</v>
      </c>
    </row>
    <row r="500" spans="1:2" x14ac:dyDescent="0.2">
      <c r="A500" s="166">
        <v>-0.87561825338475718</v>
      </c>
      <c r="B500" s="166">
        <v>0.44771692581027761</v>
      </c>
    </row>
    <row r="501" spans="1:2" x14ac:dyDescent="0.2">
      <c r="A501" s="166">
        <v>-1.3827997309643361</v>
      </c>
      <c r="B501" s="166">
        <v>-1.5708761520684991</v>
      </c>
    </row>
    <row r="502" spans="1:2" x14ac:dyDescent="0.2">
      <c r="A502" s="166">
        <v>0.92617754753164139</v>
      </c>
      <c r="B502" s="166">
        <v>-1.1267674689098051</v>
      </c>
    </row>
    <row r="503" spans="1:2" x14ac:dyDescent="0.2">
      <c r="A503" s="166">
        <v>1.90941664047013</v>
      </c>
      <c r="B503" s="166">
        <v>-1.193925006399055</v>
      </c>
    </row>
    <row r="504" spans="1:2" x14ac:dyDescent="0.2">
      <c r="A504" s="166">
        <v>-1.398567573819141</v>
      </c>
      <c r="B504" s="166">
        <v>0.14294309476370681</v>
      </c>
    </row>
    <row r="505" spans="1:2" x14ac:dyDescent="0.2">
      <c r="A505" s="166">
        <v>0.56296923669057086</v>
      </c>
      <c r="B505" s="166">
        <v>1.7325149994850919</v>
      </c>
    </row>
    <row r="506" spans="1:2" x14ac:dyDescent="0.2">
      <c r="A506" s="166">
        <v>-0.65064256912182694</v>
      </c>
      <c r="B506" s="166">
        <v>2.2313001461926318</v>
      </c>
    </row>
    <row r="507" spans="1:2" x14ac:dyDescent="0.2">
      <c r="A507" s="166">
        <v>-0.48712538376469611</v>
      </c>
      <c r="B507" s="166">
        <v>0.63805110144075716</v>
      </c>
    </row>
    <row r="508" spans="1:2" x14ac:dyDescent="0.2">
      <c r="A508" s="166">
        <v>-0.59239392423886916</v>
      </c>
      <c r="B508" s="166">
        <v>0.50084447494445694</v>
      </c>
    </row>
    <row r="509" spans="1:2" x14ac:dyDescent="0.2">
      <c r="A509" s="166">
        <v>-0.86399076967981603</v>
      </c>
      <c r="B509" s="166">
        <v>-1.801057734152739</v>
      </c>
    </row>
    <row r="510" spans="1:2" x14ac:dyDescent="0.2">
      <c r="A510" s="166">
        <v>4.8521627944826992E-2</v>
      </c>
      <c r="B510" s="166">
        <v>-0.54267379973402174</v>
      </c>
    </row>
    <row r="511" spans="1:2" x14ac:dyDescent="0.2">
      <c r="A511" s="166">
        <v>-0.83095011641103778</v>
      </c>
      <c r="B511" s="166">
        <v>-0.78778375190823891</v>
      </c>
    </row>
    <row r="512" spans="1:2" x14ac:dyDescent="0.2">
      <c r="A512" s="166">
        <v>0.27045682577983882</v>
      </c>
      <c r="B512" s="166">
        <v>-0.62084759825111602</v>
      </c>
    </row>
    <row r="513" spans="1:2" x14ac:dyDescent="0.2">
      <c r="A513" s="166">
        <v>-5.0238109449136953E-2</v>
      </c>
      <c r="B513" s="166">
        <v>-0.16814381858478961</v>
      </c>
    </row>
    <row r="514" spans="1:2" x14ac:dyDescent="0.2">
      <c r="A514" s="166">
        <v>-0.23894804686640969</v>
      </c>
      <c r="B514" s="166">
        <v>-0.47209057769712742</v>
      </c>
    </row>
    <row r="515" spans="1:2" x14ac:dyDescent="0.2">
      <c r="A515" s="166">
        <v>-0.90756366204159789</v>
      </c>
      <c r="B515" s="166">
        <v>-1.9792998103757879</v>
      </c>
    </row>
    <row r="516" spans="1:2" x14ac:dyDescent="0.2">
      <c r="A516" s="166">
        <v>-0.57677133056833274</v>
      </c>
      <c r="B516" s="166">
        <v>0.74791025611753381</v>
      </c>
    </row>
    <row r="517" spans="1:2" x14ac:dyDescent="0.2">
      <c r="A517" s="166">
        <v>0.75539122582575602</v>
      </c>
      <c r="B517" s="166">
        <v>-1.072743025739807</v>
      </c>
    </row>
    <row r="518" spans="1:2" x14ac:dyDescent="0.2">
      <c r="A518" s="166">
        <v>0.50091718762438076</v>
      </c>
      <c r="B518" s="166">
        <v>0.23924686411114951</v>
      </c>
    </row>
    <row r="519" spans="1:2" x14ac:dyDescent="0.2">
      <c r="A519" s="166">
        <v>-0.97755524479855105</v>
      </c>
      <c r="B519" s="166">
        <v>2.074082669749973</v>
      </c>
    </row>
    <row r="520" spans="1:2" x14ac:dyDescent="0.2">
      <c r="A520" s="166">
        <v>9.9332305429225873E-2</v>
      </c>
      <c r="B520" s="166">
        <v>-0.91938459158642338</v>
      </c>
    </row>
    <row r="521" spans="1:2" x14ac:dyDescent="0.2">
      <c r="A521" s="166">
        <v>0.75138712337178903</v>
      </c>
      <c r="B521" s="166">
        <v>-2.5302875227463302</v>
      </c>
    </row>
    <row r="522" spans="1:2" x14ac:dyDescent="0.2">
      <c r="A522" s="166">
        <v>-1.669405281121372</v>
      </c>
      <c r="B522" s="166">
        <v>-0.28600422188011082</v>
      </c>
    </row>
    <row r="523" spans="1:2" x14ac:dyDescent="0.2">
      <c r="A523" s="166">
        <v>0.54336019237993505</v>
      </c>
      <c r="B523" s="166">
        <v>1.1009596349985711</v>
      </c>
    </row>
    <row r="524" spans="1:2" x14ac:dyDescent="0.2">
      <c r="A524" s="166">
        <v>-0.66262375894584669</v>
      </c>
      <c r="B524" s="166">
        <v>1.9583474542205941</v>
      </c>
    </row>
    <row r="525" spans="1:2" x14ac:dyDescent="0.2">
      <c r="A525" s="166">
        <v>0.57059866859315933</v>
      </c>
      <c r="B525" s="166">
        <v>-1.2295495944524171</v>
      </c>
    </row>
    <row r="526" spans="1:2" x14ac:dyDescent="0.2">
      <c r="A526" s="166">
        <v>-0.76325915654251686</v>
      </c>
      <c r="B526" s="166">
        <v>0.49669922323652171</v>
      </c>
    </row>
    <row r="527" spans="1:2" x14ac:dyDescent="0.2">
      <c r="A527" s="166">
        <v>-1.804882100664519</v>
      </c>
      <c r="B527" s="166">
        <v>-0.46531045678005328</v>
      </c>
    </row>
    <row r="528" spans="1:2" x14ac:dyDescent="0.2">
      <c r="A528" s="166">
        <v>-1.6275424378831631</v>
      </c>
      <c r="B528" s="166">
        <v>-0.1059483543041357</v>
      </c>
    </row>
    <row r="529" spans="1:2" x14ac:dyDescent="0.2">
      <c r="A529" s="166">
        <v>4.8084946661381987E-2</v>
      </c>
      <c r="B529" s="166">
        <v>2.6443433470170352</v>
      </c>
    </row>
    <row r="530" spans="1:2" x14ac:dyDescent="0.2">
      <c r="A530" s="166">
        <v>0.25972250172148192</v>
      </c>
      <c r="B530" s="166">
        <v>-1.502970328395153</v>
      </c>
    </row>
    <row r="531" spans="1:2" x14ac:dyDescent="0.2">
      <c r="A531" s="166">
        <v>-0.90431662510440858</v>
      </c>
      <c r="B531" s="166">
        <v>0.25373966149457339</v>
      </c>
    </row>
    <row r="532" spans="1:2" x14ac:dyDescent="0.2">
      <c r="A532" s="166">
        <v>0.63859245877737392</v>
      </c>
      <c r="B532" s="166">
        <v>0.46769317176543318</v>
      </c>
    </row>
    <row r="533" spans="1:2" x14ac:dyDescent="0.2">
      <c r="A533" s="166">
        <v>-1.6615200622689601</v>
      </c>
      <c r="B533" s="166">
        <v>1.0857863249393469</v>
      </c>
    </row>
    <row r="534" spans="1:2" x14ac:dyDescent="0.2">
      <c r="A534" s="166">
        <v>-6.607979864731657E-2</v>
      </c>
      <c r="B534" s="166">
        <v>9.7983153470895437E-2</v>
      </c>
    </row>
    <row r="535" spans="1:2" x14ac:dyDescent="0.2">
      <c r="A535" s="166">
        <v>-1.2110161997624569</v>
      </c>
      <c r="B535" s="166">
        <v>0.30805053950410233</v>
      </c>
    </row>
    <row r="536" spans="1:2" x14ac:dyDescent="0.2">
      <c r="A536" s="166">
        <v>-0.65183610780215917</v>
      </c>
      <c r="B536" s="166">
        <v>-0.39164856742179111</v>
      </c>
    </row>
    <row r="537" spans="1:2" x14ac:dyDescent="0.2">
      <c r="A537" s="166">
        <v>4.7398671316414023E-2</v>
      </c>
      <c r="B537" s="166">
        <v>0.26912694124510728</v>
      </c>
    </row>
    <row r="538" spans="1:2" x14ac:dyDescent="0.2">
      <c r="A538" s="166">
        <v>-0.8604133652839524</v>
      </c>
      <c r="B538" s="166">
        <v>-0.34319227549741049</v>
      </c>
    </row>
    <row r="539" spans="1:2" x14ac:dyDescent="0.2">
      <c r="A539" s="166">
        <v>-0.38455554422982541</v>
      </c>
      <c r="B539" s="166">
        <v>0.62157188985605083</v>
      </c>
    </row>
    <row r="540" spans="1:2" x14ac:dyDescent="0.2">
      <c r="A540" s="166">
        <v>1.006292809214441</v>
      </c>
      <c r="B540" s="166">
        <v>-0.36961033604363402</v>
      </c>
    </row>
    <row r="541" spans="1:2" x14ac:dyDescent="0.2">
      <c r="A541" s="166">
        <v>-0.57689186952314875</v>
      </c>
      <c r="B541" s="166">
        <v>0.37710039390218653</v>
      </c>
    </row>
    <row r="542" spans="1:2" x14ac:dyDescent="0.2">
      <c r="A542" s="166">
        <v>0.83569211206514182</v>
      </c>
      <c r="B542" s="166">
        <v>-2.926281368497835E-2</v>
      </c>
    </row>
    <row r="543" spans="1:2" x14ac:dyDescent="0.2">
      <c r="A543" s="166">
        <v>-1.1297068546576181</v>
      </c>
      <c r="B543" s="166">
        <v>1.1260502507721679</v>
      </c>
    </row>
    <row r="544" spans="1:2" x14ac:dyDescent="0.2">
      <c r="A544" s="166">
        <v>0.52980417791528278</v>
      </c>
      <c r="B544" s="166">
        <v>-5.1393723588486241E-2</v>
      </c>
    </row>
    <row r="545" spans="1:2" x14ac:dyDescent="0.2">
      <c r="A545" s="166">
        <v>1.4415686206578999</v>
      </c>
      <c r="B545" s="166">
        <v>-1.773032468206881</v>
      </c>
    </row>
    <row r="546" spans="1:2" x14ac:dyDescent="0.2">
      <c r="A546" s="166">
        <v>-2.4716445001272889</v>
      </c>
      <c r="B546" s="166">
        <v>1.2619215007139919</v>
      </c>
    </row>
    <row r="547" spans="1:2" x14ac:dyDescent="0.2">
      <c r="A547" s="166">
        <v>-0.79689525547047679</v>
      </c>
      <c r="B547" s="166">
        <v>-0.90573230086261891</v>
      </c>
    </row>
    <row r="548" spans="1:2" x14ac:dyDescent="0.2">
      <c r="A548" s="166">
        <v>0.57707212718054002</v>
      </c>
      <c r="B548" s="166">
        <v>-0.65376633864881983</v>
      </c>
    </row>
    <row r="549" spans="1:2" x14ac:dyDescent="0.2">
      <c r="A549" s="166">
        <v>-0.20304538604299269</v>
      </c>
      <c r="B549" s="166">
        <v>-0.59566129404349211</v>
      </c>
    </row>
    <row r="550" spans="1:2" x14ac:dyDescent="0.2">
      <c r="A550" s="166">
        <v>0.37114587337130878</v>
      </c>
      <c r="B550" s="166">
        <v>1.3744380931708171</v>
      </c>
    </row>
    <row r="551" spans="1:2" x14ac:dyDescent="0.2">
      <c r="A551" s="166">
        <v>-0.60398518671582058</v>
      </c>
      <c r="B551" s="166">
        <v>-2.1356742139786959</v>
      </c>
    </row>
    <row r="552" spans="1:2" x14ac:dyDescent="0.2">
      <c r="A552" s="166">
        <v>8.6589787472899915E-2</v>
      </c>
      <c r="B552" s="166">
        <v>3.1377485336599942</v>
      </c>
    </row>
    <row r="553" spans="1:2" x14ac:dyDescent="0.2">
      <c r="A553" s="166">
        <v>-0.1556772353920795</v>
      </c>
      <c r="B553" s="166">
        <v>1.056056809066052</v>
      </c>
    </row>
    <row r="554" spans="1:2" x14ac:dyDescent="0.2">
      <c r="A554" s="166">
        <v>1.1677820616598069</v>
      </c>
      <c r="B554" s="166">
        <v>0.22323891412915969</v>
      </c>
    </row>
    <row r="555" spans="1:2" x14ac:dyDescent="0.2">
      <c r="A555" s="166">
        <v>0.25442084330121312</v>
      </c>
      <c r="B555" s="166">
        <v>-5.4894000616286388E-2</v>
      </c>
    </row>
    <row r="556" spans="1:2" x14ac:dyDescent="0.2">
      <c r="A556" s="166">
        <v>0.33760266207520218</v>
      </c>
      <c r="B556" s="166">
        <v>0.28555407485765688</v>
      </c>
    </row>
    <row r="557" spans="1:2" x14ac:dyDescent="0.2">
      <c r="A557" s="166">
        <v>-0.41187696612246738</v>
      </c>
      <c r="B557" s="166">
        <v>0.52112242837933831</v>
      </c>
    </row>
    <row r="558" spans="1:2" x14ac:dyDescent="0.2">
      <c r="A558" s="166">
        <v>-0.48760622407249349</v>
      </c>
      <c r="B558" s="166">
        <v>0.64521558595005701</v>
      </c>
    </row>
    <row r="559" spans="1:2" x14ac:dyDescent="0.2">
      <c r="A559" s="166">
        <v>-0.43255818781962091</v>
      </c>
      <c r="B559" s="166">
        <v>0.55560446600344848</v>
      </c>
    </row>
    <row r="560" spans="1:2" x14ac:dyDescent="0.2">
      <c r="A560" s="166">
        <v>0.39445214237829679</v>
      </c>
      <c r="B560" s="166">
        <v>8.9580681255248817E-2</v>
      </c>
    </row>
    <row r="561" spans="1:2" x14ac:dyDescent="0.2">
      <c r="A561" s="166">
        <v>-0.42098448082026302</v>
      </c>
      <c r="B561" s="166">
        <v>-0.1973384203073261</v>
      </c>
    </row>
    <row r="562" spans="1:2" x14ac:dyDescent="0.2">
      <c r="A562" s="166">
        <v>0.28977485689641291</v>
      </c>
      <c r="B562" s="166">
        <v>-0.1512732836535117</v>
      </c>
    </row>
    <row r="563" spans="1:2" x14ac:dyDescent="0.2">
      <c r="A563" s="166">
        <v>2.0754007986454388</v>
      </c>
      <c r="B563" s="166">
        <v>-0.19490828035268101</v>
      </c>
    </row>
    <row r="564" spans="1:2" x14ac:dyDescent="0.2">
      <c r="A564" s="166">
        <v>0.87112470343169235</v>
      </c>
      <c r="B564" s="166">
        <v>1.133770096867065</v>
      </c>
    </row>
    <row r="565" spans="1:2" x14ac:dyDescent="0.2">
      <c r="A565" s="166">
        <v>-0.32602353216784108</v>
      </c>
      <c r="B565" s="166">
        <v>0.59355672228086187</v>
      </c>
    </row>
    <row r="566" spans="1:2" x14ac:dyDescent="0.2">
      <c r="A566" s="166">
        <v>1.2012139221639451</v>
      </c>
      <c r="B566" s="166">
        <v>-2.9403886346642798</v>
      </c>
    </row>
    <row r="567" spans="1:2" x14ac:dyDescent="0.2">
      <c r="A567" s="166">
        <v>-0.40807537302155139</v>
      </c>
      <c r="B567" s="166">
        <v>0.65590077652976098</v>
      </c>
    </row>
    <row r="568" spans="1:2" x14ac:dyDescent="0.2">
      <c r="A568" s="166">
        <v>-2.0381245351778539</v>
      </c>
      <c r="B568" s="166">
        <v>0.19473619471877479</v>
      </c>
    </row>
    <row r="569" spans="1:2" x14ac:dyDescent="0.2">
      <c r="A569" s="166">
        <v>-1.0080863109174041</v>
      </c>
      <c r="B569" s="166">
        <v>-1.870875644589742E-2</v>
      </c>
    </row>
    <row r="570" spans="1:2" x14ac:dyDescent="0.2">
      <c r="A570" s="166">
        <v>-1.8707919210258559</v>
      </c>
      <c r="B570" s="166">
        <v>-0.38851845308888577</v>
      </c>
    </row>
    <row r="571" spans="1:2" x14ac:dyDescent="0.2">
      <c r="A571" s="166">
        <v>-0.35151348404130872</v>
      </c>
      <c r="B571" s="166">
        <v>1.124112719986013</v>
      </c>
    </row>
    <row r="572" spans="1:2" x14ac:dyDescent="0.2">
      <c r="A572" s="166">
        <v>1.8418379189551699E-2</v>
      </c>
      <c r="B572" s="166">
        <v>0.94752646212285785</v>
      </c>
    </row>
    <row r="573" spans="1:2" x14ac:dyDescent="0.2">
      <c r="A573" s="166">
        <v>1.6764373122752829</v>
      </c>
      <c r="B573" s="166">
        <v>-0.77287766782360912</v>
      </c>
    </row>
    <row r="574" spans="1:2" x14ac:dyDescent="0.2">
      <c r="A574" s="166">
        <v>0.32692737376416259</v>
      </c>
      <c r="B574" s="166">
        <v>0.40705228712453512</v>
      </c>
    </row>
    <row r="575" spans="1:2" x14ac:dyDescent="0.2">
      <c r="A575" s="166">
        <v>-0.21910052880886419</v>
      </c>
      <c r="B575" s="166">
        <v>-0.97165673454128598</v>
      </c>
    </row>
    <row r="576" spans="1:2" x14ac:dyDescent="0.2">
      <c r="A576" s="166">
        <v>0.82940558118348917</v>
      </c>
      <c r="B576" s="166">
        <v>-1.379618164788931</v>
      </c>
    </row>
    <row r="577" spans="1:2" x14ac:dyDescent="0.2">
      <c r="A577" s="166">
        <v>-2.2111353090078851</v>
      </c>
      <c r="B577" s="166">
        <v>-0.62671722458996515</v>
      </c>
    </row>
    <row r="578" spans="1:2" x14ac:dyDescent="0.2">
      <c r="A578" s="166">
        <v>0.23561455810856591</v>
      </c>
      <c r="B578" s="166">
        <v>0.86239347238275876</v>
      </c>
    </row>
    <row r="579" spans="1:2" x14ac:dyDescent="0.2">
      <c r="A579" s="166">
        <v>0.77086519388696684</v>
      </c>
      <c r="B579" s="166">
        <v>0.95312504537608667</v>
      </c>
    </row>
    <row r="580" spans="1:2" x14ac:dyDescent="0.2">
      <c r="A580" s="166">
        <v>-1.478586245779842</v>
      </c>
      <c r="B580" s="166">
        <v>0.51308542009729297</v>
      </c>
    </row>
    <row r="581" spans="1:2" x14ac:dyDescent="0.2">
      <c r="A581" s="166">
        <v>1.1437540432069291</v>
      </c>
      <c r="B581" s="166">
        <v>0.72509578684799714</v>
      </c>
    </row>
    <row r="582" spans="1:2" x14ac:dyDescent="0.2">
      <c r="A582" s="166">
        <v>0.33849640749441412</v>
      </c>
      <c r="B582" s="166">
        <v>0.51617828711495839</v>
      </c>
    </row>
    <row r="583" spans="1:2" x14ac:dyDescent="0.2">
      <c r="A583" s="166">
        <v>-0.41528791390080128</v>
      </c>
      <c r="B583" s="166">
        <v>-0.64148159522295223</v>
      </c>
    </row>
    <row r="584" spans="1:2" x14ac:dyDescent="0.2">
      <c r="A584" s="166">
        <v>0.63278186610628484</v>
      </c>
      <c r="B584" s="166">
        <v>0.43192254467394059</v>
      </c>
    </row>
    <row r="585" spans="1:2" x14ac:dyDescent="0.2">
      <c r="A585" s="166">
        <v>2.2706928578043959</v>
      </c>
      <c r="B585" s="166">
        <v>0.80040952522768227</v>
      </c>
    </row>
    <row r="586" spans="1:2" x14ac:dyDescent="0.2">
      <c r="A586" s="166">
        <v>0.18186625505849521</v>
      </c>
      <c r="B586" s="166">
        <v>0.75429132981357427</v>
      </c>
    </row>
    <row r="587" spans="1:2" x14ac:dyDescent="0.2">
      <c r="A587" s="166">
        <v>0.24822058630033611</v>
      </c>
      <c r="B587" s="166">
        <v>1.1889133714746429</v>
      </c>
    </row>
    <row r="588" spans="1:2" x14ac:dyDescent="0.2">
      <c r="A588" s="166">
        <v>-0.45936089954024412</v>
      </c>
      <c r="B588" s="166">
        <v>0.70830384720106376</v>
      </c>
    </row>
    <row r="589" spans="1:2" x14ac:dyDescent="0.2">
      <c r="A589" s="166">
        <v>-0.8498443694647918</v>
      </c>
      <c r="B589" s="166">
        <v>0.3514482075415829</v>
      </c>
    </row>
    <row r="590" spans="1:2" x14ac:dyDescent="0.2">
      <c r="A590" s="166">
        <v>0.8303358165442456</v>
      </c>
      <c r="B590" s="166">
        <v>1.070150238316427</v>
      </c>
    </row>
    <row r="591" spans="1:2" x14ac:dyDescent="0.2">
      <c r="A591" s="166">
        <v>-0.85608382590886722</v>
      </c>
      <c r="B591" s="166">
        <v>-2.6521259249060059E-2</v>
      </c>
    </row>
    <row r="592" spans="1:2" x14ac:dyDescent="0.2">
      <c r="A592" s="166">
        <v>7.1566237219392467E-2</v>
      </c>
      <c r="B592" s="166">
        <v>-0.8818746512277178</v>
      </c>
    </row>
    <row r="593" spans="1:2" x14ac:dyDescent="0.2">
      <c r="A593" s="166">
        <v>-0.47765744676511668</v>
      </c>
      <c r="B593" s="166">
        <v>-0.16306696394376391</v>
      </c>
    </row>
    <row r="594" spans="1:2" x14ac:dyDescent="0.2">
      <c r="A594" s="166">
        <v>0.47897982574639192</v>
      </c>
      <c r="B594" s="166">
        <v>-0.74490264480644908</v>
      </c>
    </row>
    <row r="595" spans="1:2" x14ac:dyDescent="0.2">
      <c r="A595" s="166">
        <v>0.33366210528694829</v>
      </c>
      <c r="B595" s="166">
        <v>-0.67517827497438154</v>
      </c>
    </row>
    <row r="596" spans="1:2" x14ac:dyDescent="0.2">
      <c r="A596" s="166">
        <v>1.037539944257899</v>
      </c>
      <c r="B596" s="166">
        <v>-0.1445186707155178</v>
      </c>
    </row>
    <row r="597" spans="1:2" x14ac:dyDescent="0.2">
      <c r="A597" s="166">
        <v>-0.51001639885474703</v>
      </c>
      <c r="B597" s="166">
        <v>-0.79241992099996128</v>
      </c>
    </row>
    <row r="598" spans="1:2" x14ac:dyDescent="0.2">
      <c r="A598" s="166">
        <v>-0.26987493529337131</v>
      </c>
      <c r="B598" s="166">
        <v>-0.30796152963904028</v>
      </c>
    </row>
    <row r="599" spans="1:2" x14ac:dyDescent="0.2">
      <c r="A599" s="166">
        <v>-0.97876371578230736</v>
      </c>
      <c r="B599" s="166">
        <v>-1.8936146669537861</v>
      </c>
    </row>
    <row r="600" spans="1:2" x14ac:dyDescent="0.2">
      <c r="A600" s="166">
        <v>-0.44429326007611158</v>
      </c>
      <c r="B600" s="166">
        <v>0.2132937073729386</v>
      </c>
    </row>
    <row r="601" spans="1:2" x14ac:dyDescent="0.2">
      <c r="A601" s="166">
        <v>0.37730049304485219</v>
      </c>
      <c r="B601" s="166">
        <v>1.2054753622242371E-3</v>
      </c>
    </row>
    <row r="602" spans="1:2" x14ac:dyDescent="0.2">
      <c r="A602" s="166">
        <v>0.75698861664535189</v>
      </c>
      <c r="B602" s="166">
        <v>-0.81708863106819063</v>
      </c>
    </row>
    <row r="603" spans="1:2" x14ac:dyDescent="0.2">
      <c r="A603" s="166">
        <v>-0.92216532417762542</v>
      </c>
      <c r="B603" s="166">
        <v>0.65924566843240506</v>
      </c>
    </row>
    <row r="604" spans="1:2" x14ac:dyDescent="0.2">
      <c r="A604" s="166">
        <v>0.86960592010566018</v>
      </c>
      <c r="B604" s="166">
        <v>0.93757013762655839</v>
      </c>
    </row>
    <row r="605" spans="1:2" x14ac:dyDescent="0.2">
      <c r="A605" s="166">
        <v>1.3556378588049509</v>
      </c>
      <c r="B605" s="166">
        <v>-1.6075598643689739</v>
      </c>
    </row>
    <row r="606" spans="1:2" x14ac:dyDescent="0.2">
      <c r="A606" s="166">
        <v>0.41343490322370091</v>
      </c>
      <c r="B606" s="166">
        <v>-0.76272477856621423</v>
      </c>
    </row>
    <row r="607" spans="1:2" x14ac:dyDescent="0.2">
      <c r="A607" s="166">
        <v>1.8767958125580659</v>
      </c>
      <c r="B607" s="166">
        <v>-0.76914234978729823</v>
      </c>
    </row>
    <row r="608" spans="1:2" x14ac:dyDescent="0.2">
      <c r="A608" s="166">
        <v>-0.77378919910357302</v>
      </c>
      <c r="B608" s="166">
        <v>-0.93990310110886466</v>
      </c>
    </row>
    <row r="609" spans="1:2" x14ac:dyDescent="0.2">
      <c r="A609" s="166">
        <v>-1.244654703311417</v>
      </c>
      <c r="B609" s="166">
        <v>0.82947484193174847</v>
      </c>
    </row>
    <row r="610" spans="1:2" x14ac:dyDescent="0.2">
      <c r="A610" s="166">
        <v>-1.778720248904279</v>
      </c>
      <c r="B610" s="166">
        <v>-0.1938261387728035</v>
      </c>
    </row>
    <row r="611" spans="1:2" x14ac:dyDescent="0.2">
      <c r="A611" s="166">
        <v>1.496044311489183</v>
      </c>
      <c r="B611" s="166">
        <v>-0.26451484131061082</v>
      </c>
    </row>
    <row r="612" spans="1:2" x14ac:dyDescent="0.2">
      <c r="A612" s="166">
        <v>0.65436565635405775</v>
      </c>
      <c r="B612" s="166">
        <v>-2.003862364406753</v>
      </c>
    </row>
    <row r="613" spans="1:2" x14ac:dyDescent="0.2">
      <c r="A613" s="166">
        <v>-5.5584670910455068E-2</v>
      </c>
      <c r="B613" s="166">
        <v>0.63541803020922638</v>
      </c>
    </row>
    <row r="614" spans="1:2" x14ac:dyDescent="0.2">
      <c r="A614" s="166">
        <v>0.27996862631982028</v>
      </c>
      <c r="B614" s="166">
        <v>-1.239258394853473</v>
      </c>
    </row>
    <row r="615" spans="1:2" x14ac:dyDescent="0.2">
      <c r="A615" s="166">
        <v>-1.125489047298377</v>
      </c>
      <c r="B615" s="166">
        <v>5.9932630266328252E-2</v>
      </c>
    </row>
    <row r="616" spans="1:2" x14ac:dyDescent="0.2">
      <c r="A616" s="166">
        <v>2.4457519796168259</v>
      </c>
      <c r="B616" s="166">
        <v>0.27737693795819168</v>
      </c>
    </row>
    <row r="617" spans="1:2" x14ac:dyDescent="0.2">
      <c r="A617" s="166">
        <v>0.1292211819752275</v>
      </c>
      <c r="B617" s="166">
        <v>1.360658595838651</v>
      </c>
    </row>
    <row r="618" spans="1:2" x14ac:dyDescent="0.2">
      <c r="A618" s="166">
        <v>0.1093947946048929</v>
      </c>
      <c r="B618" s="166">
        <v>-1.3088203991191121</v>
      </c>
    </row>
    <row r="619" spans="1:2" x14ac:dyDescent="0.2">
      <c r="A619" s="166">
        <v>0.72576662389869195</v>
      </c>
      <c r="B619" s="166">
        <v>-3.0195121558208249</v>
      </c>
    </row>
    <row r="620" spans="1:2" x14ac:dyDescent="0.2">
      <c r="A620" s="166">
        <v>0.48100923173671323</v>
      </c>
      <c r="B620" s="166">
        <v>0.18384954475369489</v>
      </c>
    </row>
    <row r="621" spans="1:2" x14ac:dyDescent="0.2">
      <c r="A621" s="166">
        <v>0.2238840242791314</v>
      </c>
      <c r="B621" s="166">
        <v>1.8005111815108541</v>
      </c>
    </row>
    <row r="622" spans="1:2" x14ac:dyDescent="0.2">
      <c r="A622" s="166">
        <v>-0.79047445544531192</v>
      </c>
      <c r="B622" s="166">
        <v>1.2389463529394369</v>
      </c>
    </row>
    <row r="623" spans="1:2" x14ac:dyDescent="0.2">
      <c r="A623" s="166">
        <v>0.47146835713599572</v>
      </c>
      <c r="B623" s="166">
        <v>0.20965941527462581</v>
      </c>
    </row>
    <row r="624" spans="1:2" x14ac:dyDescent="0.2">
      <c r="A624" s="166">
        <v>1.8820244964750339</v>
      </c>
      <c r="B624" s="166">
        <v>-0.49163618563204742</v>
      </c>
    </row>
    <row r="625" spans="1:2" x14ac:dyDescent="0.2">
      <c r="A625" s="166">
        <v>1.3454200461549779</v>
      </c>
      <c r="B625" s="166">
        <v>0.80712259663731034</v>
      </c>
    </row>
    <row r="626" spans="1:2" x14ac:dyDescent="0.2">
      <c r="A626" s="166">
        <v>1.593186626639397</v>
      </c>
      <c r="B626" s="166">
        <v>-0.97354619970446865</v>
      </c>
    </row>
    <row r="627" spans="1:2" x14ac:dyDescent="0.2">
      <c r="A627" s="166">
        <v>-0.51121567643118515</v>
      </c>
      <c r="B627" s="166">
        <v>0.47635776935621932</v>
      </c>
    </row>
    <row r="628" spans="1:2" x14ac:dyDescent="0.2">
      <c r="A628" s="166">
        <v>-0.98960482025858088</v>
      </c>
      <c r="B628" s="166">
        <v>0.50547015916662685</v>
      </c>
    </row>
    <row r="629" spans="1:2" x14ac:dyDescent="0.2">
      <c r="A629" s="166">
        <v>-0.12578692009964809</v>
      </c>
      <c r="B629" s="166">
        <v>1.06020990749888</v>
      </c>
    </row>
    <row r="630" spans="1:2" x14ac:dyDescent="0.2">
      <c r="A630" s="166">
        <v>5.5724912288694597E-2</v>
      </c>
      <c r="B630" s="166">
        <v>2.7596600389110781</v>
      </c>
    </row>
    <row r="631" spans="1:2" x14ac:dyDescent="0.2">
      <c r="A631" s="166">
        <v>1.094191518470949</v>
      </c>
      <c r="B631" s="166">
        <v>0.39241596717876698</v>
      </c>
    </row>
    <row r="632" spans="1:2" x14ac:dyDescent="0.2">
      <c r="A632" s="166">
        <v>-1.6924646297148189</v>
      </c>
      <c r="B632" s="166">
        <v>-0.50896362570749876</v>
      </c>
    </row>
    <row r="633" spans="1:2" x14ac:dyDescent="0.2">
      <c r="A633" s="166">
        <v>1.5295503194606139</v>
      </c>
      <c r="B633" s="166">
        <v>-2.557431219199444E-2</v>
      </c>
    </row>
    <row r="634" spans="1:2" x14ac:dyDescent="0.2">
      <c r="A634" s="166">
        <v>-0.15800789857898939</v>
      </c>
      <c r="B634" s="166">
        <v>-1.769075904889118</v>
      </c>
    </row>
    <row r="635" spans="1:2" x14ac:dyDescent="0.2">
      <c r="A635" s="166">
        <v>-0.42688106994741998</v>
      </c>
      <c r="B635" s="166">
        <v>-0.69471313108905819</v>
      </c>
    </row>
    <row r="636" spans="1:2" x14ac:dyDescent="0.2">
      <c r="A636" s="166">
        <v>-1.0121043752601671</v>
      </c>
      <c r="B636" s="166">
        <v>-0.409282438113104</v>
      </c>
    </row>
    <row r="637" spans="1:2" x14ac:dyDescent="0.2">
      <c r="A637" s="166">
        <v>-1.6548566718657689</v>
      </c>
      <c r="B637" s="166">
        <v>-0.5240883979345925</v>
      </c>
    </row>
    <row r="638" spans="1:2" x14ac:dyDescent="0.2">
      <c r="A638" s="166">
        <v>0.82317058396191456</v>
      </c>
      <c r="B638" s="166">
        <v>0.152354872033722</v>
      </c>
    </row>
    <row r="639" spans="1:2" x14ac:dyDescent="0.2">
      <c r="A639" s="166">
        <v>7.3317967188403887E-2</v>
      </c>
      <c r="B639" s="166">
        <v>-0.82241993238220057</v>
      </c>
    </row>
    <row r="640" spans="1:2" x14ac:dyDescent="0.2">
      <c r="A640" s="166">
        <v>-1.2899608997410541</v>
      </c>
      <c r="B640" s="166">
        <v>1.121030667324471</v>
      </c>
    </row>
    <row r="641" spans="1:2" x14ac:dyDescent="0.2">
      <c r="A641" s="166">
        <v>-1.2950787720636161</v>
      </c>
      <c r="B641" s="166">
        <v>2.0706491819709379E-4</v>
      </c>
    </row>
    <row r="642" spans="1:2" x14ac:dyDescent="0.2">
      <c r="A642" s="166">
        <v>-0.33578469929012822</v>
      </c>
      <c r="B642" s="166">
        <v>-9.3003211386144171E-3</v>
      </c>
    </row>
    <row r="643" spans="1:2" x14ac:dyDescent="0.2">
      <c r="A643" s="166">
        <v>1.669021525289393</v>
      </c>
      <c r="B643" s="166">
        <v>-0.32789471651291779</v>
      </c>
    </row>
    <row r="644" spans="1:2" x14ac:dyDescent="0.2">
      <c r="A644" s="166">
        <v>-0.25959135136360478</v>
      </c>
      <c r="B644" s="166">
        <v>0.15519068385897911</v>
      </c>
    </row>
    <row r="645" spans="1:2" x14ac:dyDescent="0.2">
      <c r="A645" s="166">
        <v>-1.503142953118106</v>
      </c>
      <c r="B645" s="166">
        <v>0.8250982646676347</v>
      </c>
    </row>
    <row r="646" spans="1:2" x14ac:dyDescent="0.2">
      <c r="A646" s="166">
        <v>-0.24574306408594429</v>
      </c>
      <c r="B646" s="166">
        <v>-0.86713021571090032</v>
      </c>
    </row>
    <row r="647" spans="1:2" x14ac:dyDescent="0.2">
      <c r="A647" s="166">
        <v>-0.27272356974767048</v>
      </c>
      <c r="B647" s="166">
        <v>-0.65811648907525666</v>
      </c>
    </row>
    <row r="648" spans="1:2" x14ac:dyDescent="0.2">
      <c r="A648" s="166">
        <v>-2.6968866429415721</v>
      </c>
      <c r="B648" s="166">
        <v>-0.30372602877666471</v>
      </c>
    </row>
    <row r="649" spans="1:2" x14ac:dyDescent="0.2">
      <c r="A649" s="166">
        <v>-5.4294866517812207E-2</v>
      </c>
      <c r="B649" s="166">
        <v>-1.3458709234732149</v>
      </c>
    </row>
    <row r="650" spans="1:2" x14ac:dyDescent="0.2">
      <c r="A650" s="166">
        <v>-0.23093453020867799</v>
      </c>
      <c r="B650" s="166">
        <v>-0.81925785972149778</v>
      </c>
    </row>
    <row r="651" spans="1:2" x14ac:dyDescent="0.2">
      <c r="A651" s="166">
        <v>0.69620636481341835</v>
      </c>
      <c r="B651" s="166">
        <v>-0.47622087354465897</v>
      </c>
    </row>
    <row r="652" spans="1:2" x14ac:dyDescent="0.2">
      <c r="A652" s="166">
        <v>1.848956094945345</v>
      </c>
      <c r="B652" s="166">
        <v>0.87438918071272753</v>
      </c>
    </row>
    <row r="653" spans="1:2" x14ac:dyDescent="0.2">
      <c r="A653" s="166">
        <v>1.1265650295477569</v>
      </c>
      <c r="B653" s="166">
        <v>0.26256132900192503</v>
      </c>
    </row>
    <row r="654" spans="1:2" x14ac:dyDescent="0.2">
      <c r="A654" s="166">
        <v>-0.26888869055483061</v>
      </c>
      <c r="B654" s="166">
        <v>0.19358991136754439</v>
      </c>
    </row>
    <row r="655" spans="1:2" x14ac:dyDescent="0.2">
      <c r="A655" s="166">
        <v>-1.1065259087416699</v>
      </c>
      <c r="B655" s="166">
        <v>0.8508979621679722</v>
      </c>
    </row>
    <row r="656" spans="1:2" x14ac:dyDescent="0.2">
      <c r="A656" s="166">
        <v>2.5733598032498599</v>
      </c>
      <c r="B656" s="166">
        <v>-0.13737178839939659</v>
      </c>
    </row>
    <row r="657" spans="1:2" x14ac:dyDescent="0.2">
      <c r="A657" s="166">
        <v>5.9218434014488258E-2</v>
      </c>
      <c r="B657" s="166">
        <v>0.39046484992888958</v>
      </c>
    </row>
    <row r="658" spans="1:2" x14ac:dyDescent="0.2">
      <c r="A658" s="166">
        <v>1.3929291912946199E-2</v>
      </c>
      <c r="B658" s="166">
        <v>-0.10322175293249621</v>
      </c>
    </row>
    <row r="659" spans="1:2" x14ac:dyDescent="0.2">
      <c r="A659" s="166">
        <v>-2.4125087110003281E-2</v>
      </c>
      <c r="B659" s="166">
        <v>0.26536234939962838</v>
      </c>
    </row>
    <row r="660" spans="1:2" x14ac:dyDescent="0.2">
      <c r="A660" s="166">
        <v>0.19808476076785489</v>
      </c>
      <c r="B660" s="166">
        <v>-0.58275865761158208</v>
      </c>
    </row>
    <row r="661" spans="1:2" x14ac:dyDescent="0.2">
      <c r="A661" s="166">
        <v>-0.1443604119239425</v>
      </c>
      <c r="B661" s="166">
        <v>-2.4388171582764291</v>
      </c>
    </row>
    <row r="662" spans="1:2" x14ac:dyDescent="0.2">
      <c r="A662" s="166">
        <v>-0.57366200688023627</v>
      </c>
      <c r="B662" s="166">
        <v>-0.13427916218630409</v>
      </c>
    </row>
    <row r="663" spans="1:2" x14ac:dyDescent="0.2">
      <c r="A663" s="166">
        <v>-0.54685894124039214</v>
      </c>
      <c r="B663" s="166">
        <v>1.4227481360999401</v>
      </c>
    </row>
    <row r="664" spans="1:2" x14ac:dyDescent="0.2">
      <c r="A664" s="166">
        <v>-3.2753270215998387E-2</v>
      </c>
      <c r="B664" s="166">
        <v>0.92621540224159238</v>
      </c>
    </row>
    <row r="665" spans="1:2" x14ac:dyDescent="0.2">
      <c r="A665" s="166">
        <v>-0.54342477113376497</v>
      </c>
      <c r="B665" s="166">
        <v>0.9653974845911707</v>
      </c>
    </row>
    <row r="666" spans="1:2" x14ac:dyDescent="0.2">
      <c r="A666" s="166">
        <v>-0.71284578267716436</v>
      </c>
      <c r="B666" s="166">
        <v>1.2361307218062181</v>
      </c>
    </row>
    <row r="667" spans="1:2" x14ac:dyDescent="0.2">
      <c r="A667" s="166">
        <v>0.10643022769189681</v>
      </c>
      <c r="B667" s="166">
        <v>8.8657590961437438E-2</v>
      </c>
    </row>
    <row r="668" spans="1:2" x14ac:dyDescent="0.2">
      <c r="A668" s="166">
        <v>-0.25497721742085527</v>
      </c>
      <c r="B668" s="166">
        <v>0.19731570740559559</v>
      </c>
    </row>
    <row r="669" spans="1:2" x14ac:dyDescent="0.2">
      <c r="A669" s="166">
        <v>1.503992988582689</v>
      </c>
      <c r="B669" s="166">
        <v>-0.61765189543435017</v>
      </c>
    </row>
    <row r="670" spans="1:2" x14ac:dyDescent="0.2">
      <c r="A670" s="166">
        <v>-2.650969808393012</v>
      </c>
      <c r="B670" s="166">
        <v>-0.31607285602704982</v>
      </c>
    </row>
    <row r="671" spans="1:2" x14ac:dyDescent="0.2">
      <c r="A671" s="166">
        <v>1.091506851922462</v>
      </c>
      <c r="B671" s="166">
        <v>0.61577114977114156</v>
      </c>
    </row>
    <row r="672" spans="1:2" x14ac:dyDescent="0.2">
      <c r="A672" s="166">
        <v>1.2460851924976291</v>
      </c>
      <c r="B672" s="166">
        <v>1.203884437168816</v>
      </c>
    </row>
    <row r="673" spans="1:2" x14ac:dyDescent="0.2">
      <c r="A673" s="166">
        <v>-2.073390232408149</v>
      </c>
      <c r="B673" s="166">
        <v>-0.13944627568099949</v>
      </c>
    </row>
    <row r="674" spans="1:2" x14ac:dyDescent="0.2">
      <c r="A674" s="166">
        <v>-0.34268759408034882</v>
      </c>
      <c r="B674" s="166">
        <v>-0.45018926485141159</v>
      </c>
    </row>
    <row r="675" spans="1:2" x14ac:dyDescent="0.2">
      <c r="A675" s="166">
        <v>-0.37144086599579151</v>
      </c>
      <c r="B675" s="166">
        <v>5.279588565972928E-4</v>
      </c>
    </row>
    <row r="676" spans="1:2" x14ac:dyDescent="0.2">
      <c r="A676" s="166">
        <v>-1.407511694717821</v>
      </c>
      <c r="B676" s="166">
        <v>0.60120674892911485</v>
      </c>
    </row>
    <row r="677" spans="1:2" x14ac:dyDescent="0.2">
      <c r="A677" s="166">
        <v>-0.7778166875908753</v>
      </c>
      <c r="B677" s="166">
        <v>-1.4438548161335421</v>
      </c>
    </row>
    <row r="678" spans="1:2" x14ac:dyDescent="0.2">
      <c r="A678" s="166">
        <v>-1.110575845465829</v>
      </c>
      <c r="B678" s="166">
        <v>-2.2961809531372381</v>
      </c>
    </row>
    <row r="679" spans="1:2" x14ac:dyDescent="0.2">
      <c r="A679" s="166">
        <v>1.7522704434236229</v>
      </c>
      <c r="B679" s="166">
        <v>-0.55053684949158355</v>
      </c>
    </row>
    <row r="680" spans="1:2" x14ac:dyDescent="0.2">
      <c r="A680" s="166">
        <v>0.93567839314746115</v>
      </c>
      <c r="B680" s="166">
        <v>-1.2207124259141591</v>
      </c>
    </row>
    <row r="681" spans="1:2" x14ac:dyDescent="0.2">
      <c r="A681" s="166">
        <v>1.271555094994159</v>
      </c>
      <c r="B681" s="166">
        <v>-0.50814019764731089</v>
      </c>
    </row>
    <row r="682" spans="1:2" x14ac:dyDescent="0.2">
      <c r="A682" s="166">
        <v>0.72167206404323514</v>
      </c>
      <c r="B682" s="166">
        <v>-0.1477803188174715</v>
      </c>
    </row>
    <row r="683" spans="1:2" x14ac:dyDescent="0.2">
      <c r="A683" s="166">
        <v>-1.129051771217229</v>
      </c>
      <c r="B683" s="166">
        <v>-0.45324840902301339</v>
      </c>
    </row>
    <row r="684" spans="1:2" x14ac:dyDescent="0.2">
      <c r="A684" s="166">
        <v>-0.52452026627977366</v>
      </c>
      <c r="B684" s="166">
        <v>1.4524675344707449</v>
      </c>
    </row>
    <row r="685" spans="1:2" x14ac:dyDescent="0.2">
      <c r="A685" s="166">
        <v>0.48937456122791811</v>
      </c>
      <c r="B685" s="166">
        <v>0.32674476460231999</v>
      </c>
    </row>
    <row r="686" spans="1:2" x14ac:dyDescent="0.2">
      <c r="A686" s="166">
        <v>-1.2221278088919449</v>
      </c>
      <c r="B686" s="166">
        <v>0.30047435961082841</v>
      </c>
    </row>
    <row r="687" spans="1:2" x14ac:dyDescent="0.2">
      <c r="A687" s="166">
        <v>0.71299843017238806</v>
      </c>
      <c r="B687" s="166">
        <v>0.62220714404340194</v>
      </c>
    </row>
    <row r="688" spans="1:2" x14ac:dyDescent="0.2">
      <c r="A688" s="166">
        <v>-0.240325398158135</v>
      </c>
      <c r="B688" s="166">
        <v>-1.1388331177807689</v>
      </c>
    </row>
    <row r="689" spans="1:2" x14ac:dyDescent="0.2">
      <c r="A689" s="166">
        <v>-0.37482080754959751</v>
      </c>
      <c r="B689" s="166">
        <v>1.0391117874202691</v>
      </c>
    </row>
    <row r="690" spans="1:2" x14ac:dyDescent="0.2">
      <c r="A690" s="166">
        <v>0.7109599682034915</v>
      </c>
      <c r="B690" s="166">
        <v>-7.5764286535459885E-2</v>
      </c>
    </row>
    <row r="691" spans="1:2" x14ac:dyDescent="0.2">
      <c r="A691" s="166">
        <v>0.44426331148603981</v>
      </c>
      <c r="B691" s="166">
        <v>0.67048061724121255</v>
      </c>
    </row>
    <row r="692" spans="1:2" x14ac:dyDescent="0.2">
      <c r="A692" s="166">
        <v>-0.36096616581907992</v>
      </c>
      <c r="B692" s="166">
        <v>-1.071857233040155</v>
      </c>
    </row>
    <row r="693" spans="1:2" x14ac:dyDescent="0.2">
      <c r="A693" s="166">
        <v>1.1593298033642481</v>
      </c>
      <c r="B693" s="166">
        <v>-1.5537587660160641</v>
      </c>
    </row>
    <row r="694" spans="1:2" x14ac:dyDescent="0.2">
      <c r="A694" s="166">
        <v>-1.0810633275998971</v>
      </c>
      <c r="B694" s="166">
        <v>0.81788965802502867</v>
      </c>
    </row>
    <row r="695" spans="1:2" x14ac:dyDescent="0.2">
      <c r="A695" s="166">
        <v>0.61593560694426375</v>
      </c>
      <c r="B695" s="166">
        <v>0.3764095260975166</v>
      </c>
    </row>
    <row r="696" spans="1:2" x14ac:dyDescent="0.2">
      <c r="A696" s="166">
        <v>0.59310125796838375</v>
      </c>
      <c r="B696" s="166">
        <v>-0.90205155435751039</v>
      </c>
    </row>
    <row r="697" spans="1:2" x14ac:dyDescent="0.2">
      <c r="A697" s="166">
        <v>-0.30954643931399028</v>
      </c>
      <c r="B697" s="166">
        <v>-0.86966308127469438</v>
      </c>
    </row>
    <row r="698" spans="1:2" x14ac:dyDescent="0.2">
      <c r="A698" s="166">
        <v>0.32613302224211799</v>
      </c>
      <c r="B698" s="166">
        <v>1.125434784414769</v>
      </c>
    </row>
    <row r="699" spans="1:2" x14ac:dyDescent="0.2">
      <c r="A699" s="166">
        <v>-1.251113576385303</v>
      </c>
      <c r="B699" s="166">
        <v>-1.1894118928673281</v>
      </c>
    </row>
    <row r="700" spans="1:2" x14ac:dyDescent="0.2">
      <c r="A700" s="166">
        <v>0.924027019206901</v>
      </c>
      <c r="B700" s="166">
        <v>1.642672953255963</v>
      </c>
    </row>
    <row r="701" spans="1:2" x14ac:dyDescent="0.2">
      <c r="A701" s="166">
        <v>-0.184902136442989</v>
      </c>
      <c r="B701" s="166">
        <v>-0.90062073464786874</v>
      </c>
    </row>
    <row r="702" spans="1:2" x14ac:dyDescent="0.2">
      <c r="A702" s="166">
        <v>-0.52272302051903952</v>
      </c>
      <c r="B702" s="166">
        <v>0.63839192560838298</v>
      </c>
    </row>
    <row r="703" spans="1:2" x14ac:dyDescent="0.2">
      <c r="A703" s="166">
        <v>1.049009225836889</v>
      </c>
      <c r="B703" s="166">
        <v>-0.32861847574898462</v>
      </c>
    </row>
    <row r="704" spans="1:2" x14ac:dyDescent="0.2">
      <c r="A704" s="166">
        <v>-0.70434369054275925</v>
      </c>
      <c r="B704" s="166">
        <v>0.60318743108234307</v>
      </c>
    </row>
    <row r="705" spans="1:2" x14ac:dyDescent="0.2">
      <c r="A705" s="166">
        <v>-1.4084612963635601</v>
      </c>
      <c r="B705" s="166">
        <v>-0.54411400211419259</v>
      </c>
    </row>
    <row r="706" spans="1:2" x14ac:dyDescent="0.2">
      <c r="A706" s="166">
        <v>-1.556629173523904</v>
      </c>
      <c r="B706" s="166">
        <v>-0.16279290607229421</v>
      </c>
    </row>
    <row r="707" spans="1:2" x14ac:dyDescent="0.2">
      <c r="A707" s="166">
        <v>0.60600995134563962</v>
      </c>
      <c r="B707" s="166">
        <v>4.0919175395721132E-2</v>
      </c>
    </row>
    <row r="708" spans="1:2" x14ac:dyDescent="0.2">
      <c r="A708" s="166">
        <v>-1.2804293524962831</v>
      </c>
      <c r="B708" s="166">
        <v>-1.0021874557814729</v>
      </c>
    </row>
    <row r="709" spans="1:2" x14ac:dyDescent="0.2">
      <c r="A709" s="166">
        <v>1.7547941819843651</v>
      </c>
      <c r="B709" s="166">
        <v>0.74082434542012587</v>
      </c>
    </row>
    <row r="710" spans="1:2" x14ac:dyDescent="0.2">
      <c r="A710" s="166">
        <v>-2.081929407883722</v>
      </c>
      <c r="B710" s="166">
        <v>-0.51321356647158523</v>
      </c>
    </row>
    <row r="711" spans="1:2" x14ac:dyDescent="0.2">
      <c r="A711" s="166">
        <v>1.696456368290038</v>
      </c>
      <c r="B711" s="166">
        <v>-0.22859991534001861</v>
      </c>
    </row>
    <row r="712" spans="1:2" x14ac:dyDescent="0.2">
      <c r="A712" s="166">
        <v>0.21101746720261841</v>
      </c>
      <c r="B712" s="166">
        <v>-0.99434937460851225</v>
      </c>
    </row>
    <row r="713" spans="1:2" x14ac:dyDescent="0.2">
      <c r="A713" s="166">
        <v>-9.6713111870392388E-2</v>
      </c>
      <c r="B713" s="166">
        <v>-2.5623336587953101</v>
      </c>
    </row>
    <row r="714" spans="1:2" x14ac:dyDescent="0.2">
      <c r="A714" s="166">
        <v>-0.54491908680894974</v>
      </c>
      <c r="B714" s="166">
        <v>-0.19102776260016899</v>
      </c>
    </row>
    <row r="715" spans="1:2" x14ac:dyDescent="0.2">
      <c r="A715" s="166">
        <v>0.39913611435207091</v>
      </c>
      <c r="B715" s="166">
        <v>2.4126154216129159</v>
      </c>
    </row>
    <row r="716" spans="1:2" x14ac:dyDescent="0.2">
      <c r="A716" s="166">
        <v>-3.7634702424848357E-2</v>
      </c>
      <c r="B716" s="166">
        <v>0.78460428789802383</v>
      </c>
    </row>
    <row r="717" spans="1:2" x14ac:dyDescent="0.2">
      <c r="A717" s="166">
        <v>1.103301882016521</v>
      </c>
      <c r="B717" s="166">
        <v>-1.926037973439464E-2</v>
      </c>
    </row>
    <row r="718" spans="1:2" x14ac:dyDescent="0.2">
      <c r="A718" s="166">
        <v>0.1142276486620396</v>
      </c>
      <c r="B718" s="166">
        <v>-0.26289082920826767</v>
      </c>
    </row>
    <row r="719" spans="1:2" x14ac:dyDescent="0.2">
      <c r="A719" s="166">
        <v>0.1503017614618776</v>
      </c>
      <c r="B719" s="166">
        <v>2.2465892812046379E-2</v>
      </c>
    </row>
    <row r="720" spans="1:2" x14ac:dyDescent="0.2">
      <c r="A720" s="166">
        <v>-0.36361221221385592</v>
      </c>
      <c r="B720" s="166">
        <v>0.54711911517520995</v>
      </c>
    </row>
    <row r="721" spans="1:2" x14ac:dyDescent="0.2">
      <c r="A721" s="166">
        <v>-5.6945623721067463E-2</v>
      </c>
      <c r="B721" s="166">
        <v>-1.1808128153088451</v>
      </c>
    </row>
    <row r="722" spans="1:2" x14ac:dyDescent="0.2">
      <c r="A722" s="166">
        <v>0.30780176889205918</v>
      </c>
      <c r="B722" s="166">
        <v>1.1143216946688721</v>
      </c>
    </row>
    <row r="723" spans="1:2" x14ac:dyDescent="0.2">
      <c r="A723" s="166">
        <v>-1.710168392656626</v>
      </c>
      <c r="B723" s="166">
        <v>0.71538131544124406</v>
      </c>
    </row>
    <row r="724" spans="1:2" x14ac:dyDescent="0.2">
      <c r="A724" s="166">
        <v>-1.348185422105713</v>
      </c>
      <c r="B724" s="166">
        <v>0.71818572570793449</v>
      </c>
    </row>
    <row r="725" spans="1:2" x14ac:dyDescent="0.2">
      <c r="A725" s="166">
        <v>0.74326409402271498</v>
      </c>
      <c r="B725" s="166">
        <v>0.43847573880972729</v>
      </c>
    </row>
    <row r="726" spans="1:2" x14ac:dyDescent="0.2">
      <c r="A726" s="166">
        <v>0.17086543812794189</v>
      </c>
      <c r="B726" s="166">
        <v>1.9616657693989899E-2</v>
      </c>
    </row>
    <row r="727" spans="1:2" x14ac:dyDescent="0.2">
      <c r="A727" s="166">
        <v>-0.18398333635267911</v>
      </c>
      <c r="B727" s="166">
        <v>0.6728612359668199</v>
      </c>
    </row>
    <row r="728" spans="1:2" x14ac:dyDescent="0.2">
      <c r="A728" s="166">
        <v>1.8433933065393159E-2</v>
      </c>
      <c r="B728" s="166">
        <v>0.59181413374137803</v>
      </c>
    </row>
    <row r="729" spans="1:2" x14ac:dyDescent="0.2">
      <c r="A729" s="166">
        <v>0.34758170536167099</v>
      </c>
      <c r="B729" s="166">
        <v>-0.3540407109410238</v>
      </c>
    </row>
    <row r="730" spans="1:2" x14ac:dyDescent="0.2">
      <c r="A730" s="166">
        <v>-0.5397596803093615</v>
      </c>
      <c r="B730" s="166">
        <v>-0.57360177289690095</v>
      </c>
    </row>
    <row r="731" spans="1:2" x14ac:dyDescent="0.2">
      <c r="A731" s="166">
        <v>-0.77830472540231266</v>
      </c>
      <c r="B731" s="166">
        <v>0.1018562952619867</v>
      </c>
    </row>
    <row r="732" spans="1:2" x14ac:dyDescent="0.2">
      <c r="A732" s="166">
        <v>0.19584525509768161</v>
      </c>
      <c r="B732" s="166">
        <v>1.5490201514951869</v>
      </c>
    </row>
    <row r="733" spans="1:2" x14ac:dyDescent="0.2">
      <c r="A733" s="166">
        <v>-0.97837277761503205</v>
      </c>
      <c r="B733" s="166">
        <v>-1.2391070756539011</v>
      </c>
    </row>
    <row r="734" spans="1:2" x14ac:dyDescent="0.2">
      <c r="A734" s="166">
        <v>0.40825275571447178</v>
      </c>
      <c r="B734" s="166">
        <v>-1.46752526575244</v>
      </c>
    </row>
    <row r="735" spans="1:2" x14ac:dyDescent="0.2">
      <c r="A735" s="166">
        <v>-1.7025836042378399</v>
      </c>
      <c r="B735" s="166">
        <v>0.16476084123651669</v>
      </c>
    </row>
    <row r="736" spans="1:2" x14ac:dyDescent="0.2">
      <c r="A736" s="166">
        <v>1.0291556373256441</v>
      </c>
      <c r="B736" s="166">
        <v>5.0887701856018062E-2</v>
      </c>
    </row>
    <row r="737" spans="1:2" x14ac:dyDescent="0.2">
      <c r="A737" s="166">
        <v>0.472597482413043</v>
      </c>
      <c r="B737" s="166">
        <v>0.17334166437040821</v>
      </c>
    </row>
    <row r="738" spans="1:2" x14ac:dyDescent="0.2">
      <c r="A738" s="166">
        <v>0.25602973431387571</v>
      </c>
      <c r="B738" s="166">
        <v>0.24395319790850031</v>
      </c>
    </row>
    <row r="739" spans="1:2" x14ac:dyDescent="0.2">
      <c r="A739" s="166">
        <v>0.98269098394551391</v>
      </c>
      <c r="B739" s="166">
        <v>-0.22320225463480509</v>
      </c>
    </row>
    <row r="740" spans="1:2" x14ac:dyDescent="0.2">
      <c r="A740" s="166">
        <v>1.6654744444625771</v>
      </c>
      <c r="B740" s="166">
        <v>1.4898634386020819</v>
      </c>
    </row>
    <row r="741" spans="1:2" x14ac:dyDescent="0.2">
      <c r="A741" s="166">
        <v>1.01437006501813</v>
      </c>
      <c r="B741" s="166">
        <v>-1.600903978476516</v>
      </c>
    </row>
    <row r="742" spans="1:2" x14ac:dyDescent="0.2">
      <c r="A742" s="166">
        <v>-1.8408742313316451</v>
      </c>
      <c r="B742" s="166">
        <v>-0.82849702478024601</v>
      </c>
    </row>
    <row r="743" spans="1:2" x14ac:dyDescent="0.2">
      <c r="A743" s="166">
        <v>-1.279576966735702</v>
      </c>
      <c r="B743" s="166">
        <v>-0.1032547601490474</v>
      </c>
    </row>
    <row r="744" spans="1:2" x14ac:dyDescent="0.2">
      <c r="A744" s="166">
        <v>-0.62481857769567883</v>
      </c>
      <c r="B744" s="166">
        <v>-1.643188811154167</v>
      </c>
    </row>
    <row r="745" spans="1:2" x14ac:dyDescent="0.2">
      <c r="A745" s="166">
        <v>2.6091050210833789E-2</v>
      </c>
      <c r="B745" s="166">
        <v>-0.1758544044320712</v>
      </c>
    </row>
    <row r="746" spans="1:2" x14ac:dyDescent="0.2">
      <c r="A746" s="166">
        <v>0.51765902046912304</v>
      </c>
      <c r="B746" s="166">
        <v>1.661470165728018</v>
      </c>
    </row>
    <row r="747" spans="1:2" x14ac:dyDescent="0.2">
      <c r="A747" s="166">
        <v>-0.72574381315346559</v>
      </c>
      <c r="B747" s="166">
        <v>2.0886488295961791E-2</v>
      </c>
    </row>
    <row r="748" spans="1:2" x14ac:dyDescent="0.2">
      <c r="A748" s="166">
        <v>0.1867667644770783</v>
      </c>
      <c r="B748" s="166">
        <v>0.23070090571868351</v>
      </c>
    </row>
    <row r="749" spans="1:2" x14ac:dyDescent="0.2">
      <c r="A749" s="166">
        <v>-0.75538293235332254</v>
      </c>
      <c r="B749" s="166">
        <v>-1.26016476517258</v>
      </c>
    </row>
    <row r="750" spans="1:2" x14ac:dyDescent="0.2">
      <c r="A750" s="166">
        <v>-0.61151780299194824</v>
      </c>
      <c r="B750" s="166">
        <v>-0.61636140803947748</v>
      </c>
    </row>
    <row r="751" spans="1:2" x14ac:dyDescent="0.2">
      <c r="A751" s="166">
        <v>-1.406661096848222</v>
      </c>
      <c r="B751" s="166">
        <v>-0.37519638032393698</v>
      </c>
    </row>
    <row r="752" spans="1:2" x14ac:dyDescent="0.2">
      <c r="A752" s="166">
        <v>-0.92323324611090429</v>
      </c>
      <c r="B752" s="166">
        <v>-0.31771509675623411</v>
      </c>
    </row>
    <row r="753" spans="1:2" x14ac:dyDescent="0.2">
      <c r="A753" s="166">
        <v>-1.3516846056163341</v>
      </c>
      <c r="B753" s="166">
        <v>1.2816437950037689</v>
      </c>
    </row>
    <row r="754" spans="1:2" x14ac:dyDescent="0.2">
      <c r="A754" s="166">
        <v>-0.97587325297733274</v>
      </c>
      <c r="B754" s="166">
        <v>0.55769106072512453</v>
      </c>
    </row>
    <row r="755" spans="1:2" x14ac:dyDescent="0.2">
      <c r="A755" s="166">
        <v>1.05364179660784</v>
      </c>
      <c r="B755" s="166">
        <v>-1.111457956937032</v>
      </c>
    </row>
    <row r="756" spans="1:2" x14ac:dyDescent="0.2">
      <c r="A756" s="166">
        <v>-0.94939888883194301</v>
      </c>
      <c r="B756" s="166">
        <v>0.24650477843200491</v>
      </c>
    </row>
    <row r="757" spans="1:2" x14ac:dyDescent="0.2">
      <c r="A757" s="166">
        <v>2.6323820648373908</v>
      </c>
      <c r="B757" s="166">
        <v>0.49822174849678508</v>
      </c>
    </row>
    <row r="758" spans="1:2" x14ac:dyDescent="0.2">
      <c r="A758" s="166">
        <v>0.49331790088088923</v>
      </c>
      <c r="B758" s="166">
        <v>1.140149038521266</v>
      </c>
    </row>
    <row r="759" spans="1:2" x14ac:dyDescent="0.2">
      <c r="A759" s="166">
        <v>0.1848361236948739</v>
      </c>
      <c r="B759" s="166">
        <v>1.580540686568374</v>
      </c>
    </row>
    <row r="760" spans="1:2" x14ac:dyDescent="0.2">
      <c r="A760" s="166">
        <v>-0.85835778018121356</v>
      </c>
      <c r="B760" s="166">
        <v>-1.0150941918278691</v>
      </c>
    </row>
    <row r="761" spans="1:2" x14ac:dyDescent="0.2">
      <c r="A761" s="166">
        <v>0.70030987940899136</v>
      </c>
      <c r="B761" s="166">
        <v>-0.81085751121033822</v>
      </c>
    </row>
    <row r="762" spans="1:2" x14ac:dyDescent="0.2">
      <c r="A762" s="166">
        <v>-0.57563782623777393</v>
      </c>
      <c r="B762" s="166">
        <v>-1.257577858914616</v>
      </c>
    </row>
    <row r="763" spans="1:2" x14ac:dyDescent="0.2">
      <c r="A763" s="166">
        <v>0.1220098146453614</v>
      </c>
      <c r="B763" s="166">
        <v>-0.23401985910698139</v>
      </c>
    </row>
    <row r="764" spans="1:2" x14ac:dyDescent="0.2">
      <c r="A764" s="166">
        <v>2.5600845382687951</v>
      </c>
      <c r="B764" s="166">
        <v>0.46635837444633449</v>
      </c>
    </row>
    <row r="765" spans="1:2" x14ac:dyDescent="0.2">
      <c r="A765" s="166">
        <v>-9.6059899724649872E-2</v>
      </c>
      <c r="B765" s="166">
        <v>0.98733451658910187</v>
      </c>
    </row>
    <row r="766" spans="1:2" x14ac:dyDescent="0.2">
      <c r="A766" s="166">
        <v>1.149273326285676</v>
      </c>
      <c r="B766" s="166">
        <v>-7.5951023642522764E-2</v>
      </c>
    </row>
    <row r="767" spans="1:2" x14ac:dyDescent="0.2">
      <c r="A767" s="166">
        <v>-0.70317642512588741</v>
      </c>
      <c r="B767" s="166">
        <v>-0.31984752325484389</v>
      </c>
    </row>
    <row r="768" spans="1:2" x14ac:dyDescent="0.2">
      <c r="A768" s="166">
        <v>-3.4988490496961698E-2</v>
      </c>
      <c r="B768" s="166">
        <v>0.1517579922487404</v>
      </c>
    </row>
    <row r="769" spans="1:2" x14ac:dyDescent="0.2">
      <c r="A769" s="166">
        <v>1.7708006356355099</v>
      </c>
      <c r="B769" s="166">
        <v>-0.83514290163002303</v>
      </c>
    </row>
    <row r="770" spans="1:2" x14ac:dyDescent="0.2">
      <c r="A770" s="166">
        <v>-0.6269670577877674</v>
      </c>
      <c r="B770" s="166">
        <v>2.0895387216947729</v>
      </c>
    </row>
    <row r="771" spans="1:2" x14ac:dyDescent="0.2">
      <c r="A771" s="166">
        <v>1.8124485579969289</v>
      </c>
      <c r="B771" s="166">
        <v>-1.6076610271180589</v>
      </c>
    </row>
    <row r="772" spans="1:2" x14ac:dyDescent="0.2">
      <c r="A772" s="166">
        <v>0.70775193545547543</v>
      </c>
      <c r="B772" s="166">
        <v>0.18474057889572451</v>
      </c>
    </row>
    <row r="773" spans="1:2" x14ac:dyDescent="0.2">
      <c r="A773" s="166">
        <v>-0.56246677589426763</v>
      </c>
      <c r="B773" s="166">
        <v>2.0236062192296389</v>
      </c>
    </row>
    <row r="774" spans="1:2" x14ac:dyDescent="0.2">
      <c r="A774" s="166">
        <v>0.63240773905552095</v>
      </c>
      <c r="B774" s="166">
        <v>6.7998445599977688E-3</v>
      </c>
    </row>
    <row r="775" spans="1:2" x14ac:dyDescent="0.2">
      <c r="A775" s="166">
        <v>0.97255444962672988</v>
      </c>
      <c r="B775" s="166">
        <v>-0.19003903500149449</v>
      </c>
    </row>
    <row r="776" spans="1:2" x14ac:dyDescent="0.2">
      <c r="A776" s="166">
        <v>0.62180996221719642</v>
      </c>
      <c r="B776" s="166">
        <v>-0.35744542281042718</v>
      </c>
    </row>
    <row r="777" spans="1:2" x14ac:dyDescent="0.2">
      <c r="A777" s="166">
        <v>-1.570224719890456</v>
      </c>
      <c r="B777" s="166">
        <v>-0.1803916817624078</v>
      </c>
    </row>
    <row r="778" spans="1:2" x14ac:dyDescent="0.2">
      <c r="A778" s="166">
        <v>-0.72713717582486859</v>
      </c>
      <c r="B778" s="166">
        <v>1.3728484746765299</v>
      </c>
    </row>
    <row r="779" spans="1:2" x14ac:dyDescent="0.2">
      <c r="A779" s="166">
        <v>-0.24751863555150469</v>
      </c>
      <c r="B779" s="166">
        <v>-2.2118619113295068</v>
      </c>
    </row>
    <row r="780" spans="1:2" x14ac:dyDescent="0.2">
      <c r="A780" s="166">
        <v>-7.4433429100046286E-2</v>
      </c>
      <c r="B780" s="166">
        <v>1.5334337012963259</v>
      </c>
    </row>
    <row r="781" spans="1:2" x14ac:dyDescent="0.2">
      <c r="A781" s="166">
        <v>0.62067209755067798</v>
      </c>
      <c r="B781" s="166">
        <v>-1.4239571524501451</v>
      </c>
    </row>
    <row r="782" spans="1:2" x14ac:dyDescent="0.2">
      <c r="A782" s="166">
        <v>0.17770100093325381</v>
      </c>
      <c r="B782" s="166">
        <v>-0.26665232923441479</v>
      </c>
    </row>
    <row r="783" spans="1:2" x14ac:dyDescent="0.2">
      <c r="A783" s="166">
        <v>-1.335344358710101</v>
      </c>
      <c r="B783" s="166">
        <v>-0.42924442029866178</v>
      </c>
    </row>
    <row r="784" spans="1:2" x14ac:dyDescent="0.2">
      <c r="A784" s="166">
        <v>0.38019785100596321</v>
      </c>
      <c r="B784" s="166">
        <v>0.58855326977071976</v>
      </c>
    </row>
    <row r="785" spans="1:2" x14ac:dyDescent="0.2">
      <c r="A785" s="166">
        <v>0.61058574528382314</v>
      </c>
      <c r="B785" s="166">
        <v>-1.598124351883748</v>
      </c>
    </row>
    <row r="786" spans="1:2" x14ac:dyDescent="0.2">
      <c r="A786" s="166">
        <v>0.55979044793103983</v>
      </c>
      <c r="B786" s="166">
        <v>0.46217266608194291</v>
      </c>
    </row>
    <row r="787" spans="1:2" x14ac:dyDescent="0.2">
      <c r="A787" s="166">
        <v>1.080780725554622</v>
      </c>
      <c r="B787" s="166">
        <v>2.024309623286852</v>
      </c>
    </row>
    <row r="788" spans="1:2" x14ac:dyDescent="0.2">
      <c r="A788" s="166">
        <v>0.83392215454890406</v>
      </c>
      <c r="B788" s="166">
        <v>-1.36317400459281</v>
      </c>
    </row>
    <row r="789" spans="1:2" x14ac:dyDescent="0.2">
      <c r="A789" s="166">
        <v>0.45918007922843668</v>
      </c>
      <c r="B789" s="166">
        <v>0.18970616761039569</v>
      </c>
    </row>
    <row r="790" spans="1:2" x14ac:dyDescent="0.2">
      <c r="A790" s="166">
        <v>-7.0165711458647029E-2</v>
      </c>
      <c r="B790" s="166">
        <v>-0.66198217779660906</v>
      </c>
    </row>
    <row r="791" spans="1:2" x14ac:dyDescent="0.2">
      <c r="A791" s="166">
        <v>-1.6609609335159909</v>
      </c>
      <c r="B791" s="166">
        <v>0.42588720619303583</v>
      </c>
    </row>
    <row r="792" spans="1:2" x14ac:dyDescent="0.2">
      <c r="A792" s="166">
        <v>0.42961821913258591</v>
      </c>
      <c r="B792" s="166">
        <v>1.9147777415752059E-2</v>
      </c>
    </row>
    <row r="793" spans="1:2" x14ac:dyDescent="0.2">
      <c r="A793" s="166">
        <v>0.20768768716311109</v>
      </c>
      <c r="B793" s="166">
        <v>-0.64148690904430961</v>
      </c>
    </row>
    <row r="794" spans="1:2" x14ac:dyDescent="0.2">
      <c r="A794" s="166">
        <v>0.27157883719537351</v>
      </c>
      <c r="B794" s="166">
        <v>0.48787228487107398</v>
      </c>
    </row>
    <row r="795" spans="1:2" x14ac:dyDescent="0.2">
      <c r="A795" s="166">
        <v>-1.276748575820309</v>
      </c>
      <c r="B795" s="166">
        <v>1.8043481097867431</v>
      </c>
    </row>
    <row r="796" spans="1:2" x14ac:dyDescent="0.2">
      <c r="A796" s="166">
        <v>-1.0810565404082619</v>
      </c>
      <c r="B796" s="166">
        <v>-0.19090379172729871</v>
      </c>
    </row>
    <row r="797" spans="1:2" x14ac:dyDescent="0.2">
      <c r="A797" s="166">
        <v>1.053152853332904</v>
      </c>
      <c r="B797" s="166">
        <v>0.7197579421481819</v>
      </c>
    </row>
    <row r="798" spans="1:2" x14ac:dyDescent="0.2">
      <c r="A798" s="166">
        <v>-3.9555153856655041E-2</v>
      </c>
      <c r="B798" s="166">
        <v>-1.2932729578711639</v>
      </c>
    </row>
    <row r="799" spans="1:2" x14ac:dyDescent="0.2">
      <c r="A799" s="166">
        <v>0.68150069737262442</v>
      </c>
      <c r="B799" s="166">
        <v>-0.95643637681800875</v>
      </c>
    </row>
    <row r="800" spans="1:2" x14ac:dyDescent="0.2">
      <c r="A800" s="166">
        <v>2.8318376130461169E-2</v>
      </c>
      <c r="B800" s="166">
        <v>0.47240627788037742</v>
      </c>
    </row>
    <row r="801" spans="1:2" x14ac:dyDescent="0.2">
      <c r="A801" s="166">
        <v>2.9756139495745189E-2</v>
      </c>
      <c r="B801" s="166">
        <v>1.4841160285359649</v>
      </c>
    </row>
    <row r="802" spans="1:2" x14ac:dyDescent="0.2">
      <c r="A802" s="166">
        <v>0.9382838059759977</v>
      </c>
      <c r="B802" s="166">
        <v>0.35561334878565998</v>
      </c>
    </row>
    <row r="803" spans="1:2" x14ac:dyDescent="0.2">
      <c r="A803" s="166">
        <v>-0.5160447282173739</v>
      </c>
      <c r="B803" s="166">
        <v>-0.31305803052315428</v>
      </c>
    </row>
    <row r="804" spans="1:2" x14ac:dyDescent="0.2">
      <c r="A804" s="166">
        <v>9.6120776940983366E-2</v>
      </c>
      <c r="B804" s="166">
        <v>-7.0859457664591721E-4</v>
      </c>
    </row>
    <row r="805" spans="1:2" x14ac:dyDescent="0.2">
      <c r="A805" s="166">
        <v>-0.46227528870504248</v>
      </c>
      <c r="B805" s="166">
        <v>-1.2504077339697171</v>
      </c>
    </row>
    <row r="806" spans="1:2" x14ac:dyDescent="0.2">
      <c r="A806" s="166">
        <v>-0.43449622743231558</v>
      </c>
      <c r="B806" s="166">
        <v>0.60451532635536676</v>
      </c>
    </row>
    <row r="807" spans="1:2" x14ac:dyDescent="0.2">
      <c r="A807" s="166">
        <v>-0.30917212346863943</v>
      </c>
      <c r="B807" s="166">
        <v>0.88233306232340913</v>
      </c>
    </row>
    <row r="808" spans="1:2" x14ac:dyDescent="0.2">
      <c r="A808" s="166">
        <v>0.22213377163371281</v>
      </c>
      <c r="B808" s="166">
        <v>-0.45209033283308042</v>
      </c>
    </row>
    <row r="809" spans="1:2" x14ac:dyDescent="0.2">
      <c r="A809" s="166">
        <v>-0.47874862166347731</v>
      </c>
      <c r="B809" s="166">
        <v>-0.47004214775950148</v>
      </c>
    </row>
    <row r="810" spans="1:2" x14ac:dyDescent="0.2">
      <c r="A810" s="166">
        <v>1.255756125573521</v>
      </c>
      <c r="B810" s="166">
        <v>0.26587822965204849</v>
      </c>
    </row>
    <row r="811" spans="1:2" x14ac:dyDescent="0.2">
      <c r="A811" s="166">
        <v>-0.89460730221950391</v>
      </c>
      <c r="B811" s="166">
        <v>-0.4367197360405955</v>
      </c>
    </row>
    <row r="812" spans="1:2" x14ac:dyDescent="0.2">
      <c r="A812" s="166">
        <v>-0.18687164416135901</v>
      </c>
      <c r="B812" s="166">
        <v>-6.6132614625822456E-2</v>
      </c>
    </row>
    <row r="813" spans="1:2" x14ac:dyDescent="0.2">
      <c r="A813" s="166">
        <v>-0.43973105827417491</v>
      </c>
      <c r="B813" s="166">
        <v>2.099721789166515</v>
      </c>
    </row>
    <row r="814" spans="1:2" x14ac:dyDescent="0.2">
      <c r="A814" s="166">
        <v>1.4469778843537331</v>
      </c>
      <c r="B814" s="166">
        <v>-0.2470257007459967</v>
      </c>
    </row>
    <row r="815" spans="1:2" x14ac:dyDescent="0.2">
      <c r="A815" s="166">
        <v>0.1965547765115746</v>
      </c>
      <c r="B815" s="166">
        <v>-0.35834015202122221</v>
      </c>
    </row>
    <row r="816" spans="1:2" x14ac:dyDescent="0.2">
      <c r="A816" s="166">
        <v>1.0318445394686351</v>
      </c>
      <c r="B816" s="166">
        <v>-0.64754180563515917</v>
      </c>
    </row>
    <row r="817" spans="1:2" x14ac:dyDescent="0.2">
      <c r="A817" s="166">
        <v>-1.485560373036972</v>
      </c>
      <c r="B817" s="166">
        <v>0.74419197149993677</v>
      </c>
    </row>
    <row r="818" spans="1:2" x14ac:dyDescent="0.2">
      <c r="A818" s="166">
        <v>0.26705026586925878</v>
      </c>
      <c r="B818" s="166">
        <v>-0.181224173218103</v>
      </c>
    </row>
    <row r="819" spans="1:2" x14ac:dyDescent="0.2">
      <c r="A819" s="166">
        <v>0.88963079562343705</v>
      </c>
      <c r="B819" s="166">
        <v>-0.64937303832142601</v>
      </c>
    </row>
    <row r="820" spans="1:2" x14ac:dyDescent="0.2">
      <c r="A820" s="166">
        <v>8.2283989275424185E-2</v>
      </c>
      <c r="B820" s="166">
        <v>1.3213040322730121</v>
      </c>
    </row>
    <row r="821" spans="1:2" x14ac:dyDescent="0.2">
      <c r="A821" s="166">
        <v>1.065480375065351</v>
      </c>
      <c r="B821" s="166">
        <v>1.419603004513637</v>
      </c>
    </row>
    <row r="822" spans="1:2" x14ac:dyDescent="0.2">
      <c r="A822" s="166">
        <v>-0.51728845010037217</v>
      </c>
      <c r="B822" s="166">
        <v>-0.60042356573870515</v>
      </c>
    </row>
    <row r="823" spans="1:2" x14ac:dyDescent="0.2">
      <c r="A823" s="166">
        <v>1.4093474401855799</v>
      </c>
      <c r="B823" s="166">
        <v>-1.866539951360616</v>
      </c>
    </row>
    <row r="824" spans="1:2" x14ac:dyDescent="0.2">
      <c r="A824" s="166">
        <v>2.2988981236192498</v>
      </c>
      <c r="B824" s="166">
        <v>1.0075136898369219</v>
      </c>
    </row>
    <row r="825" spans="1:2" x14ac:dyDescent="0.2">
      <c r="A825" s="166">
        <v>-0.36283856043965912</v>
      </c>
      <c r="B825" s="166">
        <v>-0.68462982576000397</v>
      </c>
    </row>
    <row r="826" spans="1:2" x14ac:dyDescent="0.2">
      <c r="A826" s="166">
        <v>-0.44550252140077179</v>
      </c>
      <c r="B826" s="166">
        <v>0.79062559916276864</v>
      </c>
    </row>
    <row r="827" spans="1:2" x14ac:dyDescent="0.2">
      <c r="A827" s="166">
        <v>1.4533844771177009</v>
      </c>
      <c r="B827" s="166">
        <v>-1.970103817711836</v>
      </c>
    </row>
    <row r="828" spans="1:2" x14ac:dyDescent="0.2">
      <c r="A828" s="166">
        <v>1.5795721457307119</v>
      </c>
      <c r="B828" s="166">
        <v>0.89259733829930921</v>
      </c>
    </row>
    <row r="829" spans="1:2" x14ac:dyDescent="0.2">
      <c r="A829" s="166">
        <v>-0.52286002715326829</v>
      </c>
      <c r="B829" s="166">
        <v>-1.211171929280781</v>
      </c>
    </row>
    <row r="830" spans="1:2" x14ac:dyDescent="0.2">
      <c r="A830" s="166">
        <v>-0.42018681709585731</v>
      </c>
      <c r="B830" s="166">
        <v>0.7307641190665245</v>
      </c>
    </row>
    <row r="831" spans="1:2" x14ac:dyDescent="0.2">
      <c r="A831" s="166">
        <v>-0.28178460886050721</v>
      </c>
      <c r="B831" s="166">
        <v>1.427306783643411E-2</v>
      </c>
    </row>
    <row r="832" spans="1:2" x14ac:dyDescent="0.2">
      <c r="A832" s="166">
        <v>-1.344450511034277</v>
      </c>
      <c r="B832" s="166">
        <v>-0.95393941939664484</v>
      </c>
    </row>
    <row r="833" spans="1:2" x14ac:dyDescent="0.2">
      <c r="A833" s="166">
        <v>-0.91865194648419823</v>
      </c>
      <c r="B833" s="166">
        <v>-0.4070363129267805</v>
      </c>
    </row>
    <row r="834" spans="1:2" x14ac:dyDescent="0.2">
      <c r="A834" s="166">
        <v>-1.0041407667520681</v>
      </c>
      <c r="B834" s="166">
        <v>0.6863184569567008</v>
      </c>
    </row>
    <row r="835" spans="1:2" x14ac:dyDescent="0.2">
      <c r="A835" s="166">
        <v>-0.76779756510412844</v>
      </c>
      <c r="B835" s="166">
        <v>0.1058944531152342</v>
      </c>
    </row>
    <row r="836" spans="1:2" x14ac:dyDescent="0.2">
      <c r="A836" s="166">
        <v>-3.4684887386781181E-2</v>
      </c>
      <c r="B836" s="166">
        <v>0.58441298047248424</v>
      </c>
    </row>
    <row r="837" spans="1:2" x14ac:dyDescent="0.2">
      <c r="A837" s="166">
        <v>0.23421473253652081</v>
      </c>
      <c r="B837" s="166">
        <v>1.976440584515486</v>
      </c>
    </row>
    <row r="838" spans="1:2" x14ac:dyDescent="0.2">
      <c r="A838" s="166">
        <v>1.5505004928140771</v>
      </c>
      <c r="B838" s="166">
        <v>-1.5642416117110509</v>
      </c>
    </row>
    <row r="839" spans="1:2" x14ac:dyDescent="0.2">
      <c r="A839" s="166">
        <v>-0.99835404073879097</v>
      </c>
      <c r="B839" s="166">
        <v>1.6172125749686239</v>
      </c>
    </row>
    <row r="840" spans="1:2" x14ac:dyDescent="0.2">
      <c r="A840" s="166">
        <v>0.98432239847658376</v>
      </c>
      <c r="B840" s="166">
        <v>0.1043559375232129</v>
      </c>
    </row>
    <row r="841" spans="1:2" x14ac:dyDescent="0.2">
      <c r="A841" s="166">
        <v>-0.21398884422550901</v>
      </c>
      <c r="B841" s="166">
        <v>-0.89878404832312819</v>
      </c>
    </row>
    <row r="842" spans="1:2" x14ac:dyDescent="0.2">
      <c r="A842" s="166">
        <v>-4.9463709652432949E-2</v>
      </c>
      <c r="B842" s="166">
        <v>-1.33031362573899</v>
      </c>
    </row>
    <row r="843" spans="1:2" x14ac:dyDescent="0.2">
      <c r="A843" s="166">
        <v>0.67481949216660375</v>
      </c>
      <c r="B843" s="166">
        <v>-0.18912039077703349</v>
      </c>
    </row>
    <row r="844" spans="1:2" x14ac:dyDescent="0.2">
      <c r="A844" s="166">
        <v>-1.1227220215622991</v>
      </c>
      <c r="B844" s="166">
        <v>0.92165011192445934</v>
      </c>
    </row>
    <row r="845" spans="1:2" x14ac:dyDescent="0.2">
      <c r="A845" s="166">
        <v>0.3824097461840506</v>
      </c>
      <c r="B845" s="166">
        <v>-0.12754912037753419</v>
      </c>
    </row>
    <row r="846" spans="1:2" x14ac:dyDescent="0.2">
      <c r="A846" s="166">
        <v>0.16645220821305609</v>
      </c>
      <c r="B846" s="166">
        <v>1.511154930247347</v>
      </c>
    </row>
    <row r="847" spans="1:2" x14ac:dyDescent="0.2">
      <c r="A847" s="166">
        <v>0.49245126400814909</v>
      </c>
      <c r="B847" s="166">
        <v>-1.4511756900515591</v>
      </c>
    </row>
    <row r="848" spans="1:2" x14ac:dyDescent="0.2">
      <c r="A848" s="166">
        <v>0.2891686439078181</v>
      </c>
      <c r="B848" s="166">
        <v>-1.2088947846054561E-2</v>
      </c>
    </row>
    <row r="849" spans="1:2" x14ac:dyDescent="0.2">
      <c r="A849" s="166">
        <v>2.4553001399108938</v>
      </c>
      <c r="B849" s="166">
        <v>-1.2523934444131191</v>
      </c>
    </row>
    <row r="850" spans="1:2" x14ac:dyDescent="0.2">
      <c r="A850" s="166">
        <v>-0.63773998425131595</v>
      </c>
      <c r="B850" s="166">
        <v>0.36363188262496787</v>
      </c>
    </row>
    <row r="851" spans="1:2" x14ac:dyDescent="0.2">
      <c r="A851" s="166">
        <v>-0.53099695500181765</v>
      </c>
      <c r="B851" s="166">
        <v>0.88688739009730033</v>
      </c>
    </row>
    <row r="852" spans="1:2" x14ac:dyDescent="0.2">
      <c r="A852" s="166">
        <v>-0.62314052642476436</v>
      </c>
      <c r="B852" s="166">
        <v>-0.42076179368105332</v>
      </c>
    </row>
    <row r="853" spans="1:2" x14ac:dyDescent="0.2">
      <c r="A853" s="166">
        <v>-0.55547711916025466</v>
      </c>
      <c r="B853" s="166">
        <v>-2.6042138566271338</v>
      </c>
    </row>
    <row r="854" spans="1:2" x14ac:dyDescent="0.2">
      <c r="A854" s="166">
        <v>-0.6373871273065177</v>
      </c>
      <c r="B854" s="166">
        <v>0.1989481467964945</v>
      </c>
    </row>
    <row r="855" spans="1:2" x14ac:dyDescent="0.2">
      <c r="A855" s="166">
        <v>1.189016531107552</v>
      </c>
      <c r="B855" s="166">
        <v>0.43673855173350951</v>
      </c>
    </row>
    <row r="856" spans="1:2" x14ac:dyDescent="0.2">
      <c r="A856" s="166">
        <v>1.4205042479898551</v>
      </c>
      <c r="B856" s="166">
        <v>0.40429475496169759</v>
      </c>
    </row>
    <row r="857" spans="1:2" x14ac:dyDescent="0.2">
      <c r="A857" s="166">
        <v>-0.57074629374947627</v>
      </c>
      <c r="B857" s="166">
        <v>1.2357821918221541</v>
      </c>
    </row>
    <row r="858" spans="1:2" x14ac:dyDescent="0.2">
      <c r="A858" s="166">
        <v>-0.8323555731042287</v>
      </c>
      <c r="B858" s="166">
        <v>-1.0710536796490491</v>
      </c>
    </row>
    <row r="859" spans="1:2" x14ac:dyDescent="0.2">
      <c r="A859" s="166">
        <v>0.47141555638640409</v>
      </c>
      <c r="B859" s="166">
        <v>0.68021610545044942</v>
      </c>
    </row>
    <row r="860" spans="1:2" x14ac:dyDescent="0.2">
      <c r="A860" s="166">
        <v>-0.55222304428097124</v>
      </c>
      <c r="B860" s="166">
        <v>1.1925075124779749</v>
      </c>
    </row>
    <row r="861" spans="1:2" x14ac:dyDescent="0.2">
      <c r="A861" s="166">
        <v>0.63293181775551077</v>
      </c>
      <c r="B861" s="166">
        <v>-1.7785875840065171</v>
      </c>
    </row>
    <row r="862" spans="1:2" x14ac:dyDescent="0.2">
      <c r="A862" s="166">
        <v>0.20292302085129971</v>
      </c>
      <c r="B862" s="166">
        <v>0.31965182591897717</v>
      </c>
    </row>
    <row r="863" spans="1:2" x14ac:dyDescent="0.2">
      <c r="A863" s="166">
        <v>-1.5157441149972319</v>
      </c>
      <c r="B863" s="166">
        <v>-0.5041798310076715</v>
      </c>
    </row>
    <row r="864" spans="1:2" x14ac:dyDescent="0.2">
      <c r="A864" s="166">
        <v>1.5475052013300621</v>
      </c>
      <c r="B864" s="166">
        <v>-8.152267310164589E-2</v>
      </c>
    </row>
    <row r="865" spans="1:2" x14ac:dyDescent="0.2">
      <c r="A865" s="166">
        <v>1.7958776730955219</v>
      </c>
      <c r="B865" s="166">
        <v>0.34767648353833641</v>
      </c>
    </row>
    <row r="866" spans="1:2" x14ac:dyDescent="0.2">
      <c r="A866" s="166">
        <v>-0.61278869048438622</v>
      </c>
      <c r="B866" s="166">
        <v>-0.48722856411355231</v>
      </c>
    </row>
    <row r="867" spans="1:2" x14ac:dyDescent="0.2">
      <c r="A867" s="166">
        <v>-0.38770155993598421</v>
      </c>
      <c r="B867" s="166">
        <v>-0.6757080791616118</v>
      </c>
    </row>
    <row r="868" spans="1:2" x14ac:dyDescent="0.2">
      <c r="A868" s="166">
        <v>0.28586539072490502</v>
      </c>
      <c r="B868" s="166">
        <v>3.4152417488024597E-2</v>
      </c>
    </row>
    <row r="869" spans="1:2" x14ac:dyDescent="0.2">
      <c r="A869" s="166">
        <v>0.33445678998702499</v>
      </c>
      <c r="B869" s="166">
        <v>-1.0872459388628031</v>
      </c>
    </row>
    <row r="870" spans="1:2" x14ac:dyDescent="0.2">
      <c r="A870" s="166">
        <v>0.65854427267283044</v>
      </c>
      <c r="B870" s="166">
        <v>-1.085825128885185</v>
      </c>
    </row>
    <row r="871" spans="1:2" x14ac:dyDescent="0.2">
      <c r="A871" s="166">
        <v>2.0102045387663501</v>
      </c>
      <c r="B871" s="166">
        <v>0.67937328295650334</v>
      </c>
    </row>
    <row r="872" spans="1:2" x14ac:dyDescent="0.2">
      <c r="A872" s="166">
        <v>-0.1769472274940494</v>
      </c>
      <c r="B872" s="166">
        <v>-1.1487940351586561</v>
      </c>
    </row>
    <row r="873" spans="1:2" x14ac:dyDescent="0.2">
      <c r="A873" s="166">
        <v>-0.79829724453845374</v>
      </c>
      <c r="B873" s="166">
        <v>0.6663125009092119</v>
      </c>
    </row>
    <row r="874" spans="1:2" x14ac:dyDescent="0.2">
      <c r="A874" s="166">
        <v>-1.379319228014527</v>
      </c>
      <c r="B874" s="166">
        <v>0.46259129285395117</v>
      </c>
    </row>
    <row r="875" spans="1:2" x14ac:dyDescent="0.2">
      <c r="A875" s="166">
        <v>-0.73093003994191907</v>
      </c>
      <c r="B875" s="166">
        <v>-1.7258067287905969</v>
      </c>
    </row>
    <row r="876" spans="1:2" x14ac:dyDescent="0.2">
      <c r="A876" s="166">
        <v>-3.3126972873797088E-2</v>
      </c>
      <c r="B876" s="166">
        <v>-0.6775646523356551</v>
      </c>
    </row>
    <row r="877" spans="1:2" x14ac:dyDescent="0.2">
      <c r="A877" s="166">
        <v>1.7945578635177879</v>
      </c>
      <c r="B877" s="166">
        <v>1.194109403047372</v>
      </c>
    </row>
    <row r="878" spans="1:2" x14ac:dyDescent="0.2">
      <c r="A878" s="166">
        <v>-0.51761129903617142</v>
      </c>
      <c r="B878" s="166">
        <v>-0.98116553113968163</v>
      </c>
    </row>
    <row r="879" spans="1:2" x14ac:dyDescent="0.2">
      <c r="A879" s="166">
        <v>0.2237879516388985</v>
      </c>
      <c r="B879" s="166">
        <v>-0.46440426230938758</v>
      </c>
    </row>
    <row r="880" spans="1:2" x14ac:dyDescent="0.2">
      <c r="A880" s="166">
        <v>-1.6422896072752071E-2</v>
      </c>
      <c r="B880" s="166">
        <v>0.46206089325189648</v>
      </c>
    </row>
    <row r="881" spans="1:2" x14ac:dyDescent="0.2">
      <c r="A881" s="166">
        <v>1.188393273448084</v>
      </c>
      <c r="B881" s="166">
        <v>0.78339050928259546</v>
      </c>
    </row>
    <row r="882" spans="1:2" x14ac:dyDescent="0.2">
      <c r="A882" s="166">
        <v>2.5269324258736221</v>
      </c>
      <c r="B882" s="166">
        <v>-0.2515388860444957</v>
      </c>
    </row>
    <row r="883" spans="1:2" x14ac:dyDescent="0.2">
      <c r="A883" s="166">
        <v>-0.53086877292032064</v>
      </c>
      <c r="B883" s="166">
        <v>-0.59751019469164157</v>
      </c>
    </row>
    <row r="884" spans="1:2" x14ac:dyDescent="0.2">
      <c r="A884" s="166">
        <v>-0.48943944251822208</v>
      </c>
      <c r="B884" s="166">
        <v>1.4223698616985081</v>
      </c>
    </row>
    <row r="885" spans="1:2" x14ac:dyDescent="0.2">
      <c r="A885" s="166">
        <v>1.044160877069072</v>
      </c>
      <c r="B885" s="166">
        <v>1.7388996637975791</v>
      </c>
    </row>
    <row r="886" spans="1:2" x14ac:dyDescent="0.2">
      <c r="A886" s="166">
        <v>0.68189148962631141</v>
      </c>
      <c r="B886" s="166">
        <v>0.97885805078179544</v>
      </c>
    </row>
    <row r="887" spans="1:2" x14ac:dyDescent="0.2">
      <c r="A887" s="166">
        <v>1.846707325736034</v>
      </c>
      <c r="B887" s="166">
        <v>8.5318142565024055E-2</v>
      </c>
    </row>
    <row r="888" spans="1:2" x14ac:dyDescent="0.2">
      <c r="A888" s="166">
        <v>0.58392818532596391</v>
      </c>
      <c r="B888" s="166">
        <v>-0.80826572164092636</v>
      </c>
    </row>
    <row r="889" spans="1:2" x14ac:dyDescent="0.2">
      <c r="A889" s="166">
        <v>-0.35929209078705948</v>
      </c>
      <c r="B889" s="166">
        <v>-0.83044440655656526</v>
      </c>
    </row>
    <row r="890" spans="1:2" x14ac:dyDescent="0.2">
      <c r="A890" s="166">
        <v>0.59065483069230929</v>
      </c>
      <c r="B890" s="166">
        <v>0.52251410526575748</v>
      </c>
    </row>
    <row r="891" spans="1:2" x14ac:dyDescent="0.2">
      <c r="A891" s="166">
        <v>1.108703580582908</v>
      </c>
      <c r="B891" s="166">
        <v>0.41839822088868373</v>
      </c>
    </row>
    <row r="892" spans="1:2" x14ac:dyDescent="0.2">
      <c r="A892" s="166">
        <v>0.82048218119736405</v>
      </c>
      <c r="B892" s="166">
        <v>1.401598592946429</v>
      </c>
    </row>
    <row r="893" spans="1:2" x14ac:dyDescent="0.2">
      <c r="A893" s="166">
        <v>0.50727403110729774</v>
      </c>
      <c r="B893" s="166">
        <v>0.65045009253613917</v>
      </c>
    </row>
    <row r="894" spans="1:2" x14ac:dyDescent="0.2">
      <c r="A894" s="166">
        <v>1.0666746895891539</v>
      </c>
      <c r="B894" s="166">
        <v>-1.503080301759818</v>
      </c>
    </row>
    <row r="895" spans="1:2" x14ac:dyDescent="0.2">
      <c r="A895" s="166">
        <v>1.169295590445673</v>
      </c>
      <c r="B895" s="166">
        <v>1.051947617722919</v>
      </c>
    </row>
    <row r="896" spans="1:2" x14ac:dyDescent="0.2">
      <c r="A896" s="166">
        <v>1.3821589910375269</v>
      </c>
      <c r="B896" s="166">
        <v>-0.99806062731441292</v>
      </c>
    </row>
    <row r="897" spans="1:2" x14ac:dyDescent="0.2">
      <c r="A897" s="166">
        <v>0.64870988758964265</v>
      </c>
      <c r="B897" s="166">
        <v>-0.38397127195235159</v>
      </c>
    </row>
    <row r="898" spans="1:2" x14ac:dyDescent="0.2">
      <c r="A898" s="166">
        <v>-0.16711808031685441</v>
      </c>
      <c r="B898" s="166">
        <v>0.25020020625169448</v>
      </c>
    </row>
    <row r="899" spans="1:2" x14ac:dyDescent="0.2">
      <c r="A899" s="166">
        <v>0.1467136864333228</v>
      </c>
      <c r="B899" s="166">
        <v>1.9956674897839639</v>
      </c>
    </row>
    <row r="900" spans="1:2" x14ac:dyDescent="0.2">
      <c r="A900" s="166">
        <v>1.206508966508357</v>
      </c>
      <c r="B900" s="166">
        <v>3.1099185560053608</v>
      </c>
    </row>
    <row r="901" spans="1:2" x14ac:dyDescent="0.2">
      <c r="A901" s="166">
        <v>-0.81693567098723607</v>
      </c>
      <c r="B901" s="166">
        <v>0.60672305913618274</v>
      </c>
    </row>
    <row r="902" spans="1:2" x14ac:dyDescent="0.2">
      <c r="A902" s="166">
        <v>0.36867330887290117</v>
      </c>
      <c r="B902" s="166">
        <v>-0.18319661872038789</v>
      </c>
    </row>
    <row r="903" spans="1:2" x14ac:dyDescent="0.2">
      <c r="A903" s="166">
        <v>-0.39333881232736068</v>
      </c>
      <c r="B903" s="166">
        <v>0.53450564848055027</v>
      </c>
    </row>
    <row r="904" spans="1:2" x14ac:dyDescent="0.2">
      <c r="A904" s="166">
        <v>2.8744822934817491E-2</v>
      </c>
      <c r="B904" s="166">
        <v>0.88765542587383606</v>
      </c>
    </row>
    <row r="905" spans="1:2" x14ac:dyDescent="0.2">
      <c r="A905" s="166">
        <v>1.2784518626072989</v>
      </c>
      <c r="B905" s="166">
        <v>-0.32066762555719169</v>
      </c>
    </row>
    <row r="906" spans="1:2" x14ac:dyDescent="0.2">
      <c r="A906" s="166">
        <v>0.19109906801990331</v>
      </c>
      <c r="B906" s="166">
        <v>1.7952113559123219</v>
      </c>
    </row>
    <row r="907" spans="1:2" x14ac:dyDescent="0.2">
      <c r="A907" s="166">
        <v>4.643654815614881E-2</v>
      </c>
      <c r="B907" s="166">
        <v>0.2300707591914021</v>
      </c>
    </row>
    <row r="908" spans="1:2" x14ac:dyDescent="0.2">
      <c r="A908" s="166">
        <v>-1.359856140979919</v>
      </c>
      <c r="B908" s="166">
        <v>0.49774308909139431</v>
      </c>
    </row>
    <row r="909" spans="1:2" x14ac:dyDescent="0.2">
      <c r="A909" s="166">
        <v>0.7462535660272207</v>
      </c>
      <c r="B909" s="166">
        <v>0.66592425205446137</v>
      </c>
    </row>
    <row r="910" spans="1:2" x14ac:dyDescent="0.2">
      <c r="A910" s="166">
        <v>0.64548418114107542</v>
      </c>
      <c r="B910" s="166">
        <v>0.42158661061445568</v>
      </c>
    </row>
    <row r="911" spans="1:2" x14ac:dyDescent="0.2">
      <c r="A911" s="166">
        <v>2.1632547233054602</v>
      </c>
      <c r="B911" s="166">
        <v>0.83894050046961222</v>
      </c>
    </row>
    <row r="912" spans="1:2" x14ac:dyDescent="0.2">
      <c r="A912" s="166">
        <v>-0.30777823495300077</v>
      </c>
      <c r="B912" s="166">
        <v>-0.61725318654692318</v>
      </c>
    </row>
    <row r="913" spans="1:2" x14ac:dyDescent="0.2">
      <c r="A913" s="166">
        <v>0.21915032766393899</v>
      </c>
      <c r="B913" s="166">
        <v>-0.55830175394603054</v>
      </c>
    </row>
    <row r="914" spans="1:2" x14ac:dyDescent="0.2">
      <c r="A914" s="166">
        <v>0.24938368371075531</v>
      </c>
      <c r="B914" s="166">
        <v>-1.1001542329716949</v>
      </c>
    </row>
    <row r="915" spans="1:2" x14ac:dyDescent="0.2">
      <c r="A915" s="166">
        <v>1.5774532797634739</v>
      </c>
      <c r="B915" s="166">
        <v>0.43950123062022639</v>
      </c>
    </row>
    <row r="916" spans="1:2" x14ac:dyDescent="0.2">
      <c r="A916" s="166">
        <v>-9.5295532386952098E-2</v>
      </c>
      <c r="B916" s="166">
        <v>0.77893650351211408</v>
      </c>
    </row>
    <row r="917" spans="1:2" x14ac:dyDescent="0.2">
      <c r="A917" s="166">
        <v>0.27902152577033917</v>
      </c>
      <c r="B917" s="166">
        <v>0.45777286615188578</v>
      </c>
    </row>
    <row r="918" spans="1:2" x14ac:dyDescent="0.2">
      <c r="A918" s="166">
        <v>0.60789650971653919</v>
      </c>
      <c r="B918" s="166">
        <v>1.6744924333475371</v>
      </c>
    </row>
    <row r="919" spans="1:2" x14ac:dyDescent="0.2">
      <c r="A919" s="166">
        <v>0.18660912315635811</v>
      </c>
      <c r="B919" s="166">
        <v>-5.5960188290465548E-3</v>
      </c>
    </row>
    <row r="920" spans="1:2" x14ac:dyDescent="0.2">
      <c r="A920" s="166">
        <v>-0.44643361455052832</v>
      </c>
      <c r="B920" s="166">
        <v>0.66874165559251264</v>
      </c>
    </row>
    <row r="921" spans="1:2" x14ac:dyDescent="0.2">
      <c r="A921" s="166">
        <v>0.19408999289830761</v>
      </c>
      <c r="B921" s="166">
        <v>-1.0917008761393141</v>
      </c>
    </row>
    <row r="922" spans="1:2" x14ac:dyDescent="0.2">
      <c r="A922" s="166">
        <v>1.0736317498597721</v>
      </c>
      <c r="B922" s="166">
        <v>-0.38709970247440101</v>
      </c>
    </row>
    <row r="923" spans="1:2" x14ac:dyDescent="0.2">
      <c r="A923" s="166">
        <v>-1.02651529941106</v>
      </c>
      <c r="B923" s="166">
        <v>0.69553775756577751</v>
      </c>
    </row>
    <row r="924" spans="1:2" x14ac:dyDescent="0.2">
      <c r="A924" s="166">
        <v>0.13296967414687599</v>
      </c>
      <c r="B924" s="166">
        <v>0.84910211074314401</v>
      </c>
    </row>
    <row r="925" spans="1:2" x14ac:dyDescent="0.2">
      <c r="A925" s="166">
        <v>-0.70012081493917322</v>
      </c>
      <c r="B925" s="166">
        <v>-0.29396694766418219</v>
      </c>
    </row>
    <row r="926" spans="1:2" x14ac:dyDescent="0.2">
      <c r="A926" s="166">
        <v>1.195046628924842</v>
      </c>
      <c r="B926" s="166">
        <v>-7.1599251858066829E-2</v>
      </c>
    </row>
    <row r="927" spans="1:2" x14ac:dyDescent="0.2">
      <c r="A927" s="166">
        <v>-1.5231869047837749</v>
      </c>
      <c r="B927" s="166">
        <v>-1.517873746680809</v>
      </c>
    </row>
    <row r="928" spans="1:2" x14ac:dyDescent="0.2">
      <c r="A928" s="166">
        <v>-0.55892184727158833</v>
      </c>
      <c r="B928" s="166">
        <v>-0.35702920080660938</v>
      </c>
    </row>
    <row r="929" spans="1:2" x14ac:dyDescent="0.2">
      <c r="A929" s="166">
        <v>0.37721187506452092</v>
      </c>
      <c r="B929" s="166">
        <v>0.89038316351978619</v>
      </c>
    </row>
    <row r="930" spans="1:2" x14ac:dyDescent="0.2">
      <c r="A930" s="166">
        <v>1.56552402923434</v>
      </c>
      <c r="B930" s="166">
        <v>0.57520501610656627</v>
      </c>
    </row>
    <row r="931" spans="1:2" x14ac:dyDescent="0.2">
      <c r="A931" s="166">
        <v>-6.5750261072987801E-2</v>
      </c>
      <c r="B931" s="166">
        <v>0.50066572138120968</v>
      </c>
    </row>
    <row r="932" spans="1:2" x14ac:dyDescent="0.2">
      <c r="A932" s="166">
        <v>-0.55519952669319839</v>
      </c>
      <c r="B932" s="166">
        <v>4.9773687180960077E-2</v>
      </c>
    </row>
    <row r="933" spans="1:2" x14ac:dyDescent="0.2">
      <c r="A933" s="166">
        <v>1.8811570694405899</v>
      </c>
      <c r="B933" s="166">
        <v>7.0631586281764518E-3</v>
      </c>
    </row>
    <row r="934" spans="1:2" x14ac:dyDescent="0.2">
      <c r="A934" s="166">
        <v>-1.448013900416244</v>
      </c>
      <c r="B934" s="166">
        <v>-0.66032113947344706</v>
      </c>
    </row>
    <row r="935" spans="1:2" x14ac:dyDescent="0.2">
      <c r="A935" s="166">
        <v>-2.1988059566200819</v>
      </c>
      <c r="B935" s="166">
        <v>0.69882842020253477</v>
      </c>
    </row>
    <row r="936" spans="1:2" x14ac:dyDescent="0.2">
      <c r="A936" s="166">
        <v>0.4400144500533324</v>
      </c>
      <c r="B936" s="166">
        <v>0.42097294438938981</v>
      </c>
    </row>
    <row r="937" spans="1:2" x14ac:dyDescent="0.2">
      <c r="A937" s="166">
        <v>-0.50205422435261116</v>
      </c>
      <c r="B937" s="166">
        <v>0.49201884799279932</v>
      </c>
    </row>
    <row r="938" spans="1:2" x14ac:dyDescent="0.2">
      <c r="A938" s="166">
        <v>-1.021232817130713</v>
      </c>
      <c r="B938" s="166">
        <v>-0.52603484266758038</v>
      </c>
    </row>
    <row r="939" spans="1:2" x14ac:dyDescent="0.2">
      <c r="A939" s="166">
        <v>0.70835644729935332</v>
      </c>
      <c r="B939" s="166">
        <v>-2.1533429198712439</v>
      </c>
    </row>
    <row r="940" spans="1:2" x14ac:dyDescent="0.2">
      <c r="A940" s="166">
        <v>0.2438007137711988</v>
      </c>
      <c r="B940" s="166">
        <v>1.0971527117536961</v>
      </c>
    </row>
    <row r="941" spans="1:2" x14ac:dyDescent="0.2">
      <c r="A941" s="166">
        <v>-0.56407863073672837</v>
      </c>
      <c r="B941" s="166">
        <v>-0.47883745600840422</v>
      </c>
    </row>
    <row r="942" spans="1:2" x14ac:dyDescent="0.2">
      <c r="A942" s="166">
        <v>-1.280304398670894</v>
      </c>
      <c r="B942" s="166">
        <v>-0.86277576404312062</v>
      </c>
    </row>
    <row r="943" spans="1:2" x14ac:dyDescent="0.2">
      <c r="A943" s="166">
        <v>0.87245732828014466</v>
      </c>
      <c r="B943" s="166">
        <v>0.69347891191399369</v>
      </c>
    </row>
    <row r="944" spans="1:2" x14ac:dyDescent="0.2">
      <c r="A944" s="166">
        <v>0.65020117795866095</v>
      </c>
      <c r="B944" s="166">
        <v>-0.3920126399191296</v>
      </c>
    </row>
    <row r="945" spans="1:2" x14ac:dyDescent="0.2">
      <c r="A945" s="166">
        <v>-9.9175863779382908E-2</v>
      </c>
      <c r="B945" s="166">
        <v>1.059936384046622</v>
      </c>
    </row>
    <row r="946" spans="1:2" x14ac:dyDescent="0.2">
      <c r="A946" s="166">
        <v>1.8466369960476661</v>
      </c>
      <c r="B946" s="166">
        <v>0.61700594957669752</v>
      </c>
    </row>
    <row r="947" spans="1:2" x14ac:dyDescent="0.2">
      <c r="A947" s="166">
        <v>-1.070084766326153</v>
      </c>
      <c r="B947" s="166">
        <v>0.68356932320047759</v>
      </c>
    </row>
    <row r="948" spans="1:2" x14ac:dyDescent="0.2">
      <c r="A948" s="166">
        <v>-1.525525170924739</v>
      </c>
      <c r="B948" s="166">
        <v>-1.3659557112005341</v>
      </c>
    </row>
    <row r="949" spans="1:2" x14ac:dyDescent="0.2">
      <c r="A949" s="166">
        <v>-0.69190806988124443</v>
      </c>
      <c r="B949" s="166">
        <v>1.2119439853864</v>
      </c>
    </row>
    <row r="950" spans="1:2" x14ac:dyDescent="0.2">
      <c r="A950" s="166">
        <v>-4.5586016355497798E-2</v>
      </c>
      <c r="B950" s="166">
        <v>0.26125053123385611</v>
      </c>
    </row>
    <row r="951" spans="1:2" x14ac:dyDescent="0.2">
      <c r="A951" s="166">
        <v>0.2433394493226918</v>
      </c>
      <c r="B951" s="166">
        <v>-0.36927713924620309</v>
      </c>
    </row>
    <row r="952" spans="1:2" x14ac:dyDescent="0.2">
      <c r="A952" s="166">
        <v>-0.2412360578563299</v>
      </c>
      <c r="B952" s="166">
        <v>0.14338846734225111</v>
      </c>
    </row>
    <row r="953" spans="1:2" x14ac:dyDescent="0.2">
      <c r="A953" s="166">
        <v>0.35205539651429679</v>
      </c>
      <c r="B953" s="166">
        <v>-1.77623523289832</v>
      </c>
    </row>
    <row r="954" spans="1:2" x14ac:dyDescent="0.2">
      <c r="A954" s="166">
        <v>-1.2515394241904441</v>
      </c>
      <c r="B954" s="166">
        <v>0.40865281148067079</v>
      </c>
    </row>
    <row r="955" spans="1:2" x14ac:dyDescent="0.2">
      <c r="A955" s="166">
        <v>1.443764604073259</v>
      </c>
      <c r="B955" s="166">
        <v>-1.029371508182072</v>
      </c>
    </row>
    <row r="956" spans="1:2" x14ac:dyDescent="0.2">
      <c r="A956" s="166">
        <v>-8.2151178392568802E-2</v>
      </c>
      <c r="B956" s="166">
        <v>-1.352670285843534</v>
      </c>
    </row>
    <row r="957" spans="1:2" x14ac:dyDescent="0.2">
      <c r="A957" s="166">
        <v>1.1172958315881281</v>
      </c>
      <c r="B957" s="166">
        <v>-1.5223591862178909</v>
      </c>
    </row>
    <row r="958" spans="1:2" x14ac:dyDescent="0.2">
      <c r="A958" s="166">
        <v>0.34272534637770408</v>
      </c>
      <c r="B958" s="166">
        <v>1.112688374989925</v>
      </c>
    </row>
    <row r="959" spans="1:2" x14ac:dyDescent="0.2">
      <c r="A959" s="166">
        <v>0.45675321915378392</v>
      </c>
      <c r="B959" s="166">
        <v>-0.62926339369278872</v>
      </c>
    </row>
    <row r="960" spans="1:2" x14ac:dyDescent="0.2">
      <c r="A960" s="166">
        <v>0.56976728023220391</v>
      </c>
      <c r="B960" s="166">
        <v>1.533727709916499</v>
      </c>
    </row>
    <row r="961" spans="1:2" x14ac:dyDescent="0.2">
      <c r="A961" s="166">
        <v>0.44770856001731502</v>
      </c>
      <c r="B961" s="166">
        <v>-0.53580146305229781</v>
      </c>
    </row>
    <row r="962" spans="1:2" x14ac:dyDescent="0.2">
      <c r="A962" s="166">
        <v>0.6427227598675439</v>
      </c>
      <c r="B962" s="166">
        <v>-1.707357957592947</v>
      </c>
    </row>
    <row r="963" spans="1:2" x14ac:dyDescent="0.2">
      <c r="A963" s="166">
        <v>1.329152530132431</v>
      </c>
      <c r="B963" s="166">
        <v>-1.1165244399486589</v>
      </c>
    </row>
    <row r="964" spans="1:2" x14ac:dyDescent="0.2">
      <c r="A964" s="166">
        <v>0.1965211697014701</v>
      </c>
      <c r="B964" s="166">
        <v>1.2358116200069389</v>
      </c>
    </row>
    <row r="965" spans="1:2" x14ac:dyDescent="0.2">
      <c r="A965" s="166">
        <v>0.70900375758851231</v>
      </c>
      <c r="B965" s="166">
        <v>-0.15589817793666749</v>
      </c>
    </row>
    <row r="966" spans="1:2" x14ac:dyDescent="0.2">
      <c r="A966" s="166">
        <v>-8.9735694287226719E-2</v>
      </c>
      <c r="B966" s="166">
        <v>-0.54828729649060093</v>
      </c>
    </row>
    <row r="967" spans="1:2" x14ac:dyDescent="0.2">
      <c r="A967" s="166">
        <v>1.440117215449473</v>
      </c>
      <c r="B967" s="166">
        <v>0.16001822585278769</v>
      </c>
    </row>
    <row r="968" spans="1:2" x14ac:dyDescent="0.2">
      <c r="A968" s="166">
        <v>-0.6763923020592697</v>
      </c>
      <c r="B968" s="166">
        <v>0.50178273616754498</v>
      </c>
    </row>
    <row r="969" spans="1:2" x14ac:dyDescent="0.2">
      <c r="A969" s="166">
        <v>1.8009404329108161</v>
      </c>
      <c r="B969" s="166">
        <v>1.117398815902461</v>
      </c>
    </row>
    <row r="970" spans="1:2" x14ac:dyDescent="0.2">
      <c r="A970" s="166">
        <v>-4.015795064434341E-2</v>
      </c>
      <c r="B970" s="166">
        <v>1.448499229892926</v>
      </c>
    </row>
    <row r="971" spans="1:2" x14ac:dyDescent="0.2">
      <c r="A971" s="166">
        <v>-1.4307751021180479</v>
      </c>
      <c r="B971" s="166">
        <v>-0.35976864578908568</v>
      </c>
    </row>
    <row r="972" spans="1:2" x14ac:dyDescent="0.2">
      <c r="A972" s="166">
        <v>0.1281044149107893</v>
      </c>
      <c r="B972" s="166">
        <v>-1.326047686082038</v>
      </c>
    </row>
    <row r="973" spans="1:2" x14ac:dyDescent="0.2">
      <c r="A973" s="166">
        <v>-0.68105165747488083</v>
      </c>
      <c r="B973" s="166">
        <v>-0.41346516112327603</v>
      </c>
    </row>
    <row r="974" spans="1:2" x14ac:dyDescent="0.2">
      <c r="A974" s="166">
        <v>0.84064354898872407</v>
      </c>
      <c r="B974" s="166">
        <v>0.26028050658288621</v>
      </c>
    </row>
    <row r="975" spans="1:2" x14ac:dyDescent="0.2">
      <c r="A975" s="166">
        <v>-0.65262397930239091</v>
      </c>
      <c r="B975" s="166">
        <v>-0.96375892621061088</v>
      </c>
    </row>
    <row r="976" spans="1:2" x14ac:dyDescent="0.2">
      <c r="A976" s="166">
        <v>-0.44618343321477971</v>
      </c>
      <c r="B976" s="166">
        <v>-0.95715091489504289</v>
      </c>
    </row>
    <row r="977" spans="1:2" x14ac:dyDescent="0.2">
      <c r="A977" s="166">
        <v>-1.889540730945531</v>
      </c>
      <c r="B977" s="166">
        <v>0.34378788154988538</v>
      </c>
    </row>
    <row r="978" spans="1:2" x14ac:dyDescent="0.2">
      <c r="A978" s="166">
        <v>-0.45230631924907672</v>
      </c>
      <c r="B978" s="166">
        <v>-4.8652351570451148E-2</v>
      </c>
    </row>
    <row r="979" spans="1:2" x14ac:dyDescent="0.2">
      <c r="A979" s="166">
        <v>-2.4238793266289571</v>
      </c>
      <c r="B979" s="166">
        <v>3.279699541158651E-2</v>
      </c>
    </row>
    <row r="980" spans="1:2" x14ac:dyDescent="0.2">
      <c r="A980" s="166">
        <v>-1.5839028234857231</v>
      </c>
      <c r="B980" s="166">
        <v>-0.75849533470006947</v>
      </c>
    </row>
    <row r="981" spans="1:2" x14ac:dyDescent="0.2">
      <c r="A981" s="166">
        <v>0.76041465614429737</v>
      </c>
      <c r="B981" s="166">
        <v>-0.2304007142057673</v>
      </c>
    </row>
    <row r="982" spans="1:2" x14ac:dyDescent="0.2">
      <c r="A982" s="166">
        <v>0.78580015865083219</v>
      </c>
      <c r="B982" s="166">
        <v>-0.92423314426830439</v>
      </c>
    </row>
    <row r="983" spans="1:2" x14ac:dyDescent="0.2">
      <c r="A983" s="166">
        <v>0.42545756178496469</v>
      </c>
      <c r="B983" s="166">
        <v>0.89019841112478681</v>
      </c>
    </row>
    <row r="984" spans="1:2" x14ac:dyDescent="0.2">
      <c r="A984" s="166">
        <v>-0.96697614312921298</v>
      </c>
      <c r="B984" s="166">
        <v>1.035249334723753</v>
      </c>
    </row>
    <row r="985" spans="1:2" x14ac:dyDescent="0.2">
      <c r="A985" s="166">
        <v>-4.7711356141979848E-2</v>
      </c>
      <c r="B985" s="166">
        <v>-1.8461878622380941</v>
      </c>
    </row>
    <row r="986" spans="1:2" x14ac:dyDescent="0.2">
      <c r="A986" s="166">
        <v>-3.602539090568404E-3</v>
      </c>
      <c r="B986" s="166">
        <v>-0.92951086019241003</v>
      </c>
    </row>
    <row r="987" spans="1:2" x14ac:dyDescent="0.2">
      <c r="A987" s="166">
        <v>-1.158364689192543</v>
      </c>
      <c r="B987" s="166">
        <v>-1.4965292550900791</v>
      </c>
    </row>
    <row r="988" spans="1:2" x14ac:dyDescent="0.2">
      <c r="A988" s="166">
        <v>1.5033983017671511</v>
      </c>
      <c r="B988" s="166">
        <v>-0.65002393440689821</v>
      </c>
    </row>
    <row r="989" spans="1:2" x14ac:dyDescent="0.2">
      <c r="A989" s="166">
        <v>0.87736229057567139</v>
      </c>
      <c r="B989" s="166">
        <v>-8.3437969790360861E-2</v>
      </c>
    </row>
    <row r="990" spans="1:2" x14ac:dyDescent="0.2">
      <c r="A990" s="166">
        <v>-0.22096417382966391</v>
      </c>
      <c r="B990" s="166">
        <v>-1.4496452196985301</v>
      </c>
    </row>
    <row r="991" spans="1:2" x14ac:dyDescent="0.2">
      <c r="A991" s="166">
        <v>2.6885838994530779E-2</v>
      </c>
      <c r="B991" s="166">
        <v>-0.92185981312531318</v>
      </c>
    </row>
    <row r="992" spans="1:2" x14ac:dyDescent="0.2">
      <c r="A992" s="166">
        <v>0.20838280794755251</v>
      </c>
      <c r="B992" s="166">
        <v>-1.003957372081498</v>
      </c>
    </row>
    <row r="993" spans="1:2" x14ac:dyDescent="0.2">
      <c r="A993" s="166">
        <v>-2.0417348684242911</v>
      </c>
      <c r="B993" s="166">
        <v>0.20726732939894399</v>
      </c>
    </row>
    <row r="994" spans="1:2" x14ac:dyDescent="0.2">
      <c r="A994" s="166">
        <v>-0.2471773825205969</v>
      </c>
      <c r="B994" s="166">
        <v>6.9344337036250425E-2</v>
      </c>
    </row>
    <row r="995" spans="1:2" x14ac:dyDescent="0.2">
      <c r="A995" s="166">
        <v>-0.68198424799779855</v>
      </c>
      <c r="B995" s="166">
        <v>-0.72173755333725331</v>
      </c>
    </row>
    <row r="996" spans="1:2" x14ac:dyDescent="0.2">
      <c r="A996" s="166">
        <v>-1.001620009894916</v>
      </c>
      <c r="B996" s="166">
        <v>0.17682087213939801</v>
      </c>
    </row>
    <row r="997" spans="1:2" x14ac:dyDescent="0.2">
      <c r="A997" s="166">
        <v>-0.28110029288595489</v>
      </c>
      <c r="B997" s="166">
        <v>-0.54668008458726536</v>
      </c>
    </row>
    <row r="998" spans="1:2" x14ac:dyDescent="0.2">
      <c r="A998" s="166">
        <v>1.797686526849523</v>
      </c>
      <c r="B998" s="166">
        <v>-0.27165511032605327</v>
      </c>
    </row>
    <row r="999" spans="1:2" x14ac:dyDescent="0.2">
      <c r="A999" s="166">
        <v>0.64084286126700984</v>
      </c>
      <c r="B999" s="166">
        <v>1.673452090298537</v>
      </c>
    </row>
    <row r="1000" spans="1:2" x14ac:dyDescent="0.2">
      <c r="A1000" s="166">
        <v>-0.5711789897827968</v>
      </c>
      <c r="B1000" s="166">
        <v>1.3404610517903479</v>
      </c>
    </row>
    <row r="1001" spans="1:2" x14ac:dyDescent="0.2">
      <c r="A1001" s="166">
        <v>0.57258278135615859</v>
      </c>
      <c r="B1001" s="166">
        <v>-1.2995812369275981</v>
      </c>
    </row>
    <row r="1002" spans="1:2" x14ac:dyDescent="0.2">
      <c r="A1002" s="166">
        <v>1.3993554365860019</v>
      </c>
      <c r="B1002" s="166">
        <v>0.82973241787917451</v>
      </c>
    </row>
    <row r="1003" spans="1:2" x14ac:dyDescent="0.2">
      <c r="A1003" s="166">
        <v>0.92463368291276882</v>
      </c>
      <c r="B1003" s="166">
        <v>0.81139655449159209</v>
      </c>
    </row>
    <row r="1004" spans="1:2" x14ac:dyDescent="0.2">
      <c r="A1004" s="166">
        <v>5.9630369920174127E-2</v>
      </c>
      <c r="B1004" s="166">
        <v>-1.1482632887526181</v>
      </c>
    </row>
    <row r="1005" spans="1:2" x14ac:dyDescent="0.2">
      <c r="A1005" s="166">
        <v>-0.6469367777055739</v>
      </c>
      <c r="B1005" s="166">
        <v>0.81877764375486062</v>
      </c>
    </row>
    <row r="1006" spans="1:2" x14ac:dyDescent="0.2">
      <c r="A1006" s="166">
        <v>0.69822331361358991</v>
      </c>
      <c r="B1006" s="166">
        <v>1.5379319184125531</v>
      </c>
    </row>
    <row r="1007" spans="1:2" x14ac:dyDescent="0.2">
      <c r="A1007" s="166">
        <v>0.3934853854217496</v>
      </c>
      <c r="B1007" s="166">
        <v>-1.1225448062444141</v>
      </c>
    </row>
    <row r="1008" spans="1:2" x14ac:dyDescent="0.2">
      <c r="A1008" s="166">
        <v>0.89519322002773227</v>
      </c>
      <c r="B1008" s="166">
        <v>-0.91750282101426361</v>
      </c>
    </row>
    <row r="1009" spans="1:2" x14ac:dyDescent="0.2">
      <c r="A1009" s="166">
        <v>0.63517180168196952</v>
      </c>
      <c r="B1009" s="166">
        <v>1.017661466843502</v>
      </c>
    </row>
    <row r="1010" spans="1:2" x14ac:dyDescent="0.2">
      <c r="A1010" s="166">
        <v>1.0495527153193349</v>
      </c>
      <c r="B1010" s="166">
        <v>0.27149531082564798</v>
      </c>
    </row>
    <row r="1011" spans="1:2" x14ac:dyDescent="0.2">
      <c r="A1011" s="166">
        <v>-0.53523521156056797</v>
      </c>
      <c r="B1011" s="166">
        <v>0.55147627523952325</v>
      </c>
    </row>
    <row r="1012" spans="1:2" x14ac:dyDescent="0.2">
      <c r="A1012" s="166">
        <v>1.3173940656343259</v>
      </c>
      <c r="B1012" s="166">
        <v>0.34058921640049677</v>
      </c>
    </row>
    <row r="1013" spans="1:2" x14ac:dyDescent="0.2">
      <c r="A1013" s="166">
        <v>0.19759960469239959</v>
      </c>
      <c r="B1013" s="166">
        <v>0.39069592092814409</v>
      </c>
    </row>
    <row r="1014" spans="1:2" x14ac:dyDescent="0.2">
      <c r="A1014" s="166">
        <v>2.075260872625265</v>
      </c>
      <c r="B1014" s="166">
        <v>-1.326472128311083</v>
      </c>
    </row>
    <row r="1015" spans="1:2" x14ac:dyDescent="0.2">
      <c r="A1015" s="166">
        <v>-0.68918781808956786</v>
      </c>
      <c r="B1015" s="166">
        <v>1.0473177066214481</v>
      </c>
    </row>
    <row r="1016" spans="1:2" x14ac:dyDescent="0.2">
      <c r="A1016" s="166">
        <v>1.7359638031652489</v>
      </c>
      <c r="B1016" s="166">
        <v>1.169589992427774</v>
      </c>
    </row>
    <row r="1017" spans="1:2" x14ac:dyDescent="0.2">
      <c r="A1017" s="166">
        <v>0.19791078346264779</v>
      </c>
      <c r="B1017" s="166">
        <v>-0.22939074406802781</v>
      </c>
    </row>
    <row r="1018" spans="1:2" x14ac:dyDescent="0.2">
      <c r="A1018" s="166">
        <v>-0.65141800361444835</v>
      </c>
      <c r="B1018" s="166">
        <v>-4.347694981386243E-2</v>
      </c>
    </row>
    <row r="1019" spans="1:2" x14ac:dyDescent="0.2">
      <c r="A1019" s="166">
        <v>-0.48388583405432162</v>
      </c>
      <c r="B1019" s="166">
        <v>-1.5311075025557219</v>
      </c>
    </row>
    <row r="1020" spans="1:2" x14ac:dyDescent="0.2">
      <c r="A1020" s="166">
        <v>-0.32034730819432022</v>
      </c>
      <c r="B1020" s="166">
        <v>0.51425475601783488</v>
      </c>
    </row>
    <row r="1021" spans="1:2" x14ac:dyDescent="0.2">
      <c r="A1021" s="166">
        <v>0.4241659464019164</v>
      </c>
      <c r="B1021" s="166">
        <v>0.57205744171414408</v>
      </c>
    </row>
    <row r="1022" spans="1:2" x14ac:dyDescent="0.2">
      <c r="A1022" s="166">
        <v>0.52283548803549962</v>
      </c>
      <c r="B1022" s="166">
        <v>-6.2191016999310997E-2</v>
      </c>
    </row>
    <row r="1023" spans="1:2" x14ac:dyDescent="0.2">
      <c r="A1023" s="166">
        <v>-0.57370000393857901</v>
      </c>
      <c r="B1023" s="166">
        <v>1.1243533598705031</v>
      </c>
    </row>
    <row r="1024" spans="1:2" x14ac:dyDescent="0.2">
      <c r="A1024" s="166">
        <v>-2.4354592260982841E-2</v>
      </c>
      <c r="B1024" s="166">
        <v>-0.33407723097994052</v>
      </c>
    </row>
    <row r="1025" spans="1:2" x14ac:dyDescent="0.2">
      <c r="A1025" s="166">
        <v>2.1422703586118641</v>
      </c>
      <c r="B1025" s="166">
        <v>0.56460592589360026</v>
      </c>
    </row>
    <row r="1026" spans="1:2" x14ac:dyDescent="0.2">
      <c r="A1026" s="166">
        <v>1.7275431701007109</v>
      </c>
      <c r="B1026" s="166">
        <v>-1.019664338692116</v>
      </c>
    </row>
    <row r="1027" spans="1:2" x14ac:dyDescent="0.2">
      <c r="A1027" s="166">
        <v>0.43632366967403208</v>
      </c>
      <c r="B1027" s="166">
        <v>-2.355215087423812E-2</v>
      </c>
    </row>
    <row r="1028" spans="1:2" x14ac:dyDescent="0.2">
      <c r="A1028" s="166">
        <v>3.8003478168200287E-2</v>
      </c>
      <c r="B1028" s="166">
        <v>-0.17435425790283579</v>
      </c>
    </row>
    <row r="1029" spans="1:2" x14ac:dyDescent="0.2">
      <c r="A1029" s="166">
        <v>0.12003132671826131</v>
      </c>
      <c r="B1029" s="166">
        <v>0.22530792204094161</v>
      </c>
    </row>
    <row r="1030" spans="1:2" x14ac:dyDescent="0.2">
      <c r="A1030" s="166">
        <v>0.61351797273041664</v>
      </c>
      <c r="B1030" s="166">
        <v>-0.36952692883335858</v>
      </c>
    </row>
    <row r="1031" spans="1:2" x14ac:dyDescent="0.2">
      <c r="A1031" s="166">
        <v>-1.022792565198406</v>
      </c>
      <c r="B1031" s="166">
        <v>-0.1314725956716678</v>
      </c>
    </row>
    <row r="1032" spans="1:2" x14ac:dyDescent="0.2">
      <c r="A1032" s="166">
        <v>-0.2573765374233451</v>
      </c>
      <c r="B1032" s="166">
        <v>0.8260471714415063</v>
      </c>
    </row>
    <row r="1033" spans="1:2" x14ac:dyDescent="0.2">
      <c r="A1033" s="166">
        <v>-1.668584073877589</v>
      </c>
      <c r="B1033" s="166">
        <v>-0.43676423723821739</v>
      </c>
    </row>
    <row r="1034" spans="1:2" x14ac:dyDescent="0.2">
      <c r="A1034" s="166">
        <v>0.39922312260527931</v>
      </c>
      <c r="B1034" s="166">
        <v>-1.6065771007386791</v>
      </c>
    </row>
    <row r="1035" spans="1:2" x14ac:dyDescent="0.2">
      <c r="A1035" s="166">
        <v>0.64719593970274103</v>
      </c>
      <c r="B1035" s="166">
        <v>1.7495839042054211</v>
      </c>
    </row>
    <row r="1036" spans="1:2" x14ac:dyDescent="0.2">
      <c r="A1036" s="166">
        <v>-0.48318646229937401</v>
      </c>
      <c r="B1036" s="166">
        <v>1.381454078690487</v>
      </c>
    </row>
    <row r="1037" spans="1:2" x14ac:dyDescent="0.2">
      <c r="A1037" s="166">
        <v>1.5739867632900331</v>
      </c>
      <c r="B1037" s="166">
        <v>-1.2922626951056191</v>
      </c>
    </row>
    <row r="1038" spans="1:2" x14ac:dyDescent="0.2">
      <c r="A1038" s="166">
        <v>-1.225765663002341</v>
      </c>
      <c r="B1038" s="166">
        <v>0.68970780524519437</v>
      </c>
    </row>
    <row r="1039" spans="1:2" x14ac:dyDescent="0.2">
      <c r="A1039" s="166">
        <v>-1.46437488020982</v>
      </c>
      <c r="B1039" s="166">
        <v>-0.5029747705513431</v>
      </c>
    </row>
    <row r="1040" spans="1:2" x14ac:dyDescent="0.2">
      <c r="A1040" s="166">
        <v>0.22445181855997201</v>
      </c>
      <c r="B1040" s="166">
        <v>0.26348721533105962</v>
      </c>
    </row>
    <row r="1041" spans="1:2" x14ac:dyDescent="0.2">
      <c r="A1041" s="166">
        <v>1.047098302612155</v>
      </c>
      <c r="B1041" s="166">
        <v>0.29422412901349371</v>
      </c>
    </row>
    <row r="1042" spans="1:2" x14ac:dyDescent="0.2">
      <c r="A1042" s="166">
        <v>1.6839276914578689</v>
      </c>
      <c r="B1042" s="166">
        <v>-0.234407800316322</v>
      </c>
    </row>
    <row r="1043" spans="1:2" x14ac:dyDescent="0.2">
      <c r="A1043" s="166">
        <v>-0.45888426286894002</v>
      </c>
      <c r="B1043" s="166">
        <v>-0.78376566558639649</v>
      </c>
    </row>
    <row r="1044" spans="1:2" x14ac:dyDescent="0.2">
      <c r="A1044" s="166">
        <v>1.0786808334312961</v>
      </c>
      <c r="B1044" s="166">
        <v>-0.6905410523162594</v>
      </c>
    </row>
    <row r="1045" spans="1:2" x14ac:dyDescent="0.2">
      <c r="A1045" s="166">
        <v>-3.8508469500707208E-2</v>
      </c>
      <c r="B1045" s="166">
        <v>-0.91619191548124246</v>
      </c>
    </row>
    <row r="1046" spans="1:2" x14ac:dyDescent="0.2">
      <c r="A1046" s="166">
        <v>-0.1726272999408196</v>
      </c>
      <c r="B1046" s="166">
        <v>-0.83182220823044473</v>
      </c>
    </row>
    <row r="1047" spans="1:2" x14ac:dyDescent="0.2">
      <c r="A1047" s="166">
        <v>0.88365993748667238</v>
      </c>
      <c r="B1047" s="166">
        <v>-6.7178290049355258E-2</v>
      </c>
    </row>
    <row r="1048" spans="1:2" x14ac:dyDescent="0.2">
      <c r="A1048" s="166">
        <v>0.65232287841341963</v>
      </c>
      <c r="B1048" s="166">
        <v>-0.71575998911075178</v>
      </c>
    </row>
    <row r="1049" spans="1:2" x14ac:dyDescent="0.2">
      <c r="A1049" s="166">
        <v>-1.5763921569842489</v>
      </c>
      <c r="B1049" s="166">
        <v>0.68205206571261989</v>
      </c>
    </row>
    <row r="1050" spans="1:2" x14ac:dyDescent="0.2">
      <c r="A1050" s="166">
        <v>1.476540349725896</v>
      </c>
      <c r="B1050" s="166">
        <v>1.4872461553359271</v>
      </c>
    </row>
    <row r="1051" spans="1:2" x14ac:dyDescent="0.2">
      <c r="A1051" s="166">
        <v>1.380091354147452</v>
      </c>
      <c r="B1051" s="166">
        <v>-0.58005324137004299</v>
      </c>
    </row>
    <row r="1052" spans="1:2" x14ac:dyDescent="0.2">
      <c r="A1052" s="166">
        <v>-0.62556270150952942</v>
      </c>
      <c r="B1052" s="166">
        <v>0.2394045005353771</v>
      </c>
    </row>
    <row r="1053" spans="1:2" x14ac:dyDescent="0.2">
      <c r="A1053" s="166">
        <v>0.39580353343740898</v>
      </c>
      <c r="B1053" s="166">
        <v>0.49968511030293378</v>
      </c>
    </row>
    <row r="1054" spans="1:2" x14ac:dyDescent="0.2">
      <c r="A1054" s="166">
        <v>0.49403018628273881</v>
      </c>
      <c r="B1054" s="166">
        <v>0.47200227091927438</v>
      </c>
    </row>
    <row r="1055" spans="1:2" x14ac:dyDescent="0.2">
      <c r="A1055" s="166">
        <v>0.26067376582390711</v>
      </c>
      <c r="B1055" s="166">
        <v>7.5955267916087407E-2</v>
      </c>
    </row>
    <row r="1056" spans="1:2" x14ac:dyDescent="0.2">
      <c r="A1056" s="166">
        <v>-0.55030515384542011</v>
      </c>
      <c r="B1056" s="166">
        <v>0.74268241835972237</v>
      </c>
    </row>
    <row r="1057" spans="1:2" x14ac:dyDescent="0.2">
      <c r="A1057" s="166">
        <v>-0.67162336793805155</v>
      </c>
      <c r="B1057" s="166">
        <v>0.48224895268065721</v>
      </c>
    </row>
    <row r="1058" spans="1:2" x14ac:dyDescent="0.2">
      <c r="A1058" s="166">
        <v>-2.5554070991445282E-2</v>
      </c>
      <c r="B1058" s="166">
        <v>-1.2376624223272981</v>
      </c>
    </row>
    <row r="1059" spans="1:2" x14ac:dyDescent="0.2">
      <c r="A1059" s="166">
        <v>1.1727290192593649</v>
      </c>
      <c r="B1059" s="166">
        <v>0.86915606438927318</v>
      </c>
    </row>
    <row r="1060" spans="1:2" x14ac:dyDescent="0.2">
      <c r="A1060" s="166">
        <v>0.54360015459443234</v>
      </c>
      <c r="B1060" s="166">
        <v>0.88729083726674207</v>
      </c>
    </row>
    <row r="1061" spans="1:2" x14ac:dyDescent="0.2">
      <c r="A1061" s="166">
        <v>-0.37061433208610589</v>
      </c>
      <c r="B1061" s="166">
        <v>-0.76328610417858156</v>
      </c>
    </row>
    <row r="1062" spans="1:2" x14ac:dyDescent="0.2">
      <c r="A1062" s="166">
        <v>0.77169871064834472</v>
      </c>
      <c r="B1062" s="166">
        <v>3.7937835447602028E-2</v>
      </c>
    </row>
    <row r="1063" spans="1:2" x14ac:dyDescent="0.2">
      <c r="A1063" s="166">
        <v>-2.848542620630075</v>
      </c>
      <c r="B1063" s="166">
        <v>0.6833289928110694</v>
      </c>
    </row>
    <row r="1064" spans="1:2" x14ac:dyDescent="0.2">
      <c r="A1064" s="166">
        <v>1.148765700372103</v>
      </c>
      <c r="B1064" s="166">
        <v>-0.2093138195793616</v>
      </c>
    </row>
    <row r="1065" spans="1:2" x14ac:dyDescent="0.2">
      <c r="A1065" s="166">
        <v>-1.7397137787781001</v>
      </c>
      <c r="B1065" s="166">
        <v>1.072978047766012</v>
      </c>
    </row>
    <row r="1066" spans="1:2" x14ac:dyDescent="0.2">
      <c r="A1066" s="166">
        <v>-0.36244094140313221</v>
      </c>
      <c r="B1066" s="166">
        <v>2.3638724946193612</v>
      </c>
    </row>
    <row r="1067" spans="1:2" x14ac:dyDescent="0.2">
      <c r="A1067" s="166">
        <v>-1.1196698946261441</v>
      </c>
      <c r="B1067" s="166">
        <v>-0.78598603263498235</v>
      </c>
    </row>
    <row r="1068" spans="1:2" x14ac:dyDescent="0.2">
      <c r="A1068" s="166">
        <v>-1.294681475720906</v>
      </c>
      <c r="B1068" s="166">
        <v>-1.3810446031537751</v>
      </c>
    </row>
    <row r="1069" spans="1:2" x14ac:dyDescent="0.2">
      <c r="A1069" s="166">
        <v>1.160826787378519</v>
      </c>
      <c r="B1069" s="166">
        <v>0.30381859560487567</v>
      </c>
    </row>
    <row r="1070" spans="1:2" x14ac:dyDescent="0.2">
      <c r="A1070" s="166">
        <v>-0.46770120131189141</v>
      </c>
      <c r="B1070" s="166">
        <v>0.72156250512614351</v>
      </c>
    </row>
    <row r="1071" spans="1:2" x14ac:dyDescent="0.2">
      <c r="A1071" s="166">
        <v>0.34650388173071578</v>
      </c>
      <c r="B1071" s="166">
        <v>-0.23086637384476899</v>
      </c>
    </row>
    <row r="1072" spans="1:2" x14ac:dyDescent="0.2">
      <c r="A1072" s="166">
        <v>-4.692057887918407E-2</v>
      </c>
      <c r="B1072" s="166">
        <v>1.4532606633210341</v>
      </c>
    </row>
    <row r="1073" spans="1:2" x14ac:dyDescent="0.2">
      <c r="A1073" s="166">
        <v>0.47704082722312152</v>
      </c>
      <c r="B1073" s="166">
        <v>-1.338605799723249</v>
      </c>
    </row>
    <row r="1074" spans="1:2" x14ac:dyDescent="0.2">
      <c r="A1074" s="166">
        <v>7.682189106025536E-2</v>
      </c>
      <c r="B1074" s="166">
        <v>0.69291862303161111</v>
      </c>
    </row>
    <row r="1075" spans="1:2" x14ac:dyDescent="0.2">
      <c r="A1075" s="166">
        <v>-1.2829922241885701</v>
      </c>
      <c r="B1075" s="166">
        <v>-0.60586082075889336</v>
      </c>
    </row>
    <row r="1076" spans="1:2" x14ac:dyDescent="0.2">
      <c r="A1076" s="166">
        <v>0.99626681944714002</v>
      </c>
      <c r="B1076" s="166">
        <v>1.7193779062072969</v>
      </c>
    </row>
    <row r="1077" spans="1:2" x14ac:dyDescent="0.2">
      <c r="A1077" s="166">
        <v>-0.49375658316131249</v>
      </c>
      <c r="B1077" s="166">
        <v>1.9925153531681179</v>
      </c>
    </row>
    <row r="1078" spans="1:2" x14ac:dyDescent="0.2">
      <c r="A1078" s="166">
        <v>-1.5565818986597511</v>
      </c>
      <c r="B1078" s="166">
        <v>-0.76665658778334789</v>
      </c>
    </row>
    <row r="1079" spans="1:2" x14ac:dyDescent="0.2">
      <c r="A1079" s="166">
        <v>-0.42811516096591251</v>
      </c>
      <c r="B1079" s="166">
        <v>-0.54955713590858013</v>
      </c>
    </row>
    <row r="1080" spans="1:2" x14ac:dyDescent="0.2">
      <c r="A1080" s="166">
        <v>1.5007597906343111</v>
      </c>
      <c r="B1080" s="166">
        <v>0.85958788697980193</v>
      </c>
    </row>
    <row r="1081" spans="1:2" x14ac:dyDescent="0.2">
      <c r="A1081" s="166">
        <v>0.85022174211349288</v>
      </c>
      <c r="B1081" s="166">
        <v>-0.38713064978951461</v>
      </c>
    </row>
    <row r="1082" spans="1:2" x14ac:dyDescent="0.2">
      <c r="A1082" s="166">
        <v>-0.34865213440785919</v>
      </c>
      <c r="B1082" s="166">
        <v>-4.5411217932238221E-2</v>
      </c>
    </row>
    <row r="1083" spans="1:2" x14ac:dyDescent="0.2">
      <c r="A1083" s="166">
        <v>-0.34925770431842879</v>
      </c>
      <c r="B1083" s="166">
        <v>2.5388420542410181E-2</v>
      </c>
    </row>
    <row r="1084" spans="1:2" x14ac:dyDescent="0.2">
      <c r="A1084" s="166">
        <v>-0.32163505121738262</v>
      </c>
      <c r="B1084" s="166">
        <v>-1.9196731561976561</v>
      </c>
    </row>
    <row r="1085" spans="1:2" x14ac:dyDescent="0.2">
      <c r="A1085" s="166">
        <v>2.0767479835608409</v>
      </c>
      <c r="B1085" s="166">
        <v>-1.383774609423725E-2</v>
      </c>
    </row>
    <row r="1086" spans="1:2" x14ac:dyDescent="0.2">
      <c r="A1086" s="166">
        <v>0.38193545223155329</v>
      </c>
      <c r="B1086" s="166">
        <v>-0.68972777406417385</v>
      </c>
    </row>
    <row r="1087" spans="1:2" x14ac:dyDescent="0.2">
      <c r="A1087" s="166">
        <v>0.43004164719106958</v>
      </c>
      <c r="B1087" s="166">
        <v>-0.49312282239977201</v>
      </c>
    </row>
    <row r="1088" spans="1:2" x14ac:dyDescent="0.2">
      <c r="A1088" s="166">
        <v>1.030283454031842</v>
      </c>
      <c r="B1088" s="166">
        <v>1.4436320034688139</v>
      </c>
    </row>
    <row r="1089" spans="1:2" x14ac:dyDescent="0.2">
      <c r="A1089" s="166">
        <v>0.23878915902651349</v>
      </c>
      <c r="B1089" s="166">
        <v>-1.2565068942792561</v>
      </c>
    </row>
    <row r="1090" spans="1:2" x14ac:dyDescent="0.2">
      <c r="A1090" s="166">
        <v>-0.25904214582070312</v>
      </c>
      <c r="B1090" s="166">
        <v>0.81320518674797726</v>
      </c>
    </row>
    <row r="1091" spans="1:2" x14ac:dyDescent="0.2">
      <c r="A1091" s="166">
        <v>-0.1963498490849783</v>
      </c>
      <c r="B1091" s="166">
        <v>-0.27896293033180852</v>
      </c>
    </row>
    <row r="1092" spans="1:2" x14ac:dyDescent="0.2">
      <c r="A1092" s="166">
        <v>-7.160125941406395E-2</v>
      </c>
      <c r="B1092" s="166">
        <v>-0.2797601684958344</v>
      </c>
    </row>
    <row r="1093" spans="1:2" x14ac:dyDescent="0.2">
      <c r="A1093" s="166">
        <v>-3.7222236509841591E-2</v>
      </c>
      <c r="B1093" s="166">
        <v>0.79037189605171132</v>
      </c>
    </row>
    <row r="1094" spans="1:2" x14ac:dyDescent="0.2">
      <c r="A1094" s="166">
        <v>0.72762954363697985</v>
      </c>
      <c r="B1094" s="166">
        <v>0.34005129456889038</v>
      </c>
    </row>
    <row r="1095" spans="1:2" x14ac:dyDescent="0.2">
      <c r="A1095" s="166">
        <v>5.1945885807299433E-2</v>
      </c>
      <c r="B1095" s="166">
        <v>0.57061299721953096</v>
      </c>
    </row>
    <row r="1096" spans="1:2" x14ac:dyDescent="0.2">
      <c r="A1096" s="166">
        <v>0.73264007721557922</v>
      </c>
      <c r="B1096" s="166">
        <v>0.96818466053286112</v>
      </c>
    </row>
    <row r="1097" spans="1:2" x14ac:dyDescent="0.2">
      <c r="A1097" s="166">
        <v>-8.071658010858232E-2</v>
      </c>
      <c r="B1097" s="166">
        <v>-0.33130838318332267</v>
      </c>
    </row>
    <row r="1098" spans="1:2" x14ac:dyDescent="0.2">
      <c r="A1098" s="166">
        <v>7.8635190316090592E-2</v>
      </c>
      <c r="B1098" s="166">
        <v>-0.61223673450775029</v>
      </c>
    </row>
    <row r="1099" spans="1:2" x14ac:dyDescent="0.2">
      <c r="A1099" s="166">
        <v>-1.9982006845321081</v>
      </c>
      <c r="B1099" s="166">
        <v>-1.0851505265577981</v>
      </c>
    </row>
    <row r="1100" spans="1:2" x14ac:dyDescent="0.2">
      <c r="A1100" s="166">
        <v>0.91632767470248144</v>
      </c>
      <c r="B1100" s="166">
        <v>-0.82541052997895514</v>
      </c>
    </row>
    <row r="1101" spans="1:2" x14ac:dyDescent="0.2">
      <c r="A1101" s="166">
        <v>0.3464884758979927</v>
      </c>
      <c r="B1101" s="166">
        <v>2.9490944253087248</v>
      </c>
    </row>
    <row r="1102" spans="1:2" x14ac:dyDescent="0.2">
      <c r="A1102" s="166">
        <v>0.99801010985965222</v>
      </c>
      <c r="B1102" s="166">
        <v>1.244679580736787</v>
      </c>
    </row>
    <row r="1103" spans="1:2" x14ac:dyDescent="0.2">
      <c r="A1103" s="166">
        <v>-2.8962553781936888</v>
      </c>
      <c r="B1103" s="166">
        <v>-1.3510743662080209</v>
      </c>
    </row>
    <row r="1104" spans="1:2" x14ac:dyDescent="0.2">
      <c r="A1104" s="166">
        <v>2.088374704780728</v>
      </c>
      <c r="B1104" s="166">
        <v>-1.3224579567435699</v>
      </c>
    </row>
    <row r="1105" spans="1:2" x14ac:dyDescent="0.2">
      <c r="A1105" s="166">
        <v>-0.13958962815517381</v>
      </c>
      <c r="B1105" s="166">
        <v>0.4818660617184915</v>
      </c>
    </row>
    <row r="1106" spans="1:2" x14ac:dyDescent="0.2">
      <c r="A1106" s="166">
        <v>1.108182816737517</v>
      </c>
      <c r="B1106" s="166">
        <v>0.54726479737796696</v>
      </c>
    </row>
    <row r="1107" spans="1:2" x14ac:dyDescent="0.2">
      <c r="A1107" s="166">
        <v>-1.0399059271255311</v>
      </c>
      <c r="B1107" s="166">
        <v>0.5488838353173644</v>
      </c>
    </row>
    <row r="1108" spans="1:2" x14ac:dyDescent="0.2">
      <c r="A1108" s="166">
        <v>0.61277390506256968</v>
      </c>
      <c r="B1108" s="166">
        <v>-0.25495579355369791</v>
      </c>
    </row>
    <row r="1109" spans="1:2" x14ac:dyDescent="0.2">
      <c r="A1109" s="166">
        <v>-1.0534155631736559</v>
      </c>
      <c r="B1109" s="166">
        <v>-0.12545426000290019</v>
      </c>
    </row>
    <row r="1110" spans="1:2" x14ac:dyDescent="0.2">
      <c r="A1110" s="166">
        <v>-0.62376896069580512</v>
      </c>
      <c r="B1110" s="166">
        <v>0.32787952415935739</v>
      </c>
    </row>
    <row r="1111" spans="1:2" x14ac:dyDescent="0.2">
      <c r="A1111" s="166">
        <v>1.9140313538667859</v>
      </c>
      <c r="B1111" s="166">
        <v>8.5893006293330409E-2</v>
      </c>
    </row>
    <row r="1112" spans="1:2" x14ac:dyDescent="0.2">
      <c r="A1112" s="166">
        <v>-0.19068240076334661</v>
      </c>
      <c r="B1112" s="166">
        <v>-2.2193003727475351</v>
      </c>
    </row>
    <row r="1113" spans="1:2" x14ac:dyDescent="0.2">
      <c r="A1113" s="166">
        <v>0.2174328731797229</v>
      </c>
      <c r="B1113" s="166">
        <v>-0.22979963057519379</v>
      </c>
    </row>
    <row r="1114" spans="1:2" x14ac:dyDescent="0.2">
      <c r="A1114" s="166">
        <v>0.8700677306887542</v>
      </c>
      <c r="B1114" s="166">
        <v>-0.85140643426031359</v>
      </c>
    </row>
    <row r="1115" spans="1:2" x14ac:dyDescent="0.2">
      <c r="A1115" s="166">
        <v>0.49568188797260471</v>
      </c>
      <c r="B1115" s="166">
        <v>0.17521141890851211</v>
      </c>
    </row>
    <row r="1116" spans="1:2" x14ac:dyDescent="0.2">
      <c r="A1116" s="166">
        <v>0.15041890514357639</v>
      </c>
      <c r="B1116" s="166">
        <v>2.98525900260341</v>
      </c>
    </row>
    <row r="1117" spans="1:2" x14ac:dyDescent="0.2">
      <c r="A1117" s="166">
        <v>0.36496100246622543</v>
      </c>
      <c r="B1117" s="166">
        <v>0.36748166547430439</v>
      </c>
    </row>
    <row r="1118" spans="1:2" x14ac:dyDescent="0.2">
      <c r="A1118" s="166">
        <v>2.403415585238275</v>
      </c>
      <c r="B1118" s="166">
        <v>-0.3135296861723979</v>
      </c>
    </row>
    <row r="1119" spans="1:2" x14ac:dyDescent="0.2">
      <c r="A1119" s="166">
        <v>-5.7618797033585391E-2</v>
      </c>
      <c r="B1119" s="166">
        <v>0.92180150197725219</v>
      </c>
    </row>
    <row r="1120" spans="1:2" x14ac:dyDescent="0.2">
      <c r="A1120" s="166">
        <v>0.20109904671496751</v>
      </c>
      <c r="B1120" s="166">
        <v>0.48268788720921268</v>
      </c>
    </row>
    <row r="1121" spans="1:2" x14ac:dyDescent="0.2">
      <c r="A1121" s="166">
        <v>1.050654396007612</v>
      </c>
      <c r="B1121" s="166">
        <v>0.42009449045184127</v>
      </c>
    </row>
    <row r="1122" spans="1:2" x14ac:dyDescent="0.2">
      <c r="A1122" s="166">
        <v>1.1055259329579841</v>
      </c>
      <c r="B1122" s="166">
        <v>0.60685059321567103</v>
      </c>
    </row>
    <row r="1123" spans="1:2" x14ac:dyDescent="0.2">
      <c r="A1123" s="166">
        <v>1.1870303055603799</v>
      </c>
      <c r="B1123" s="166">
        <v>2.0565435648295409</v>
      </c>
    </row>
    <row r="1124" spans="1:2" x14ac:dyDescent="0.2">
      <c r="A1124" s="166">
        <v>0.63873022202918461</v>
      </c>
      <c r="B1124" s="166">
        <v>-1.1308884353259161</v>
      </c>
    </row>
    <row r="1125" spans="1:2" x14ac:dyDescent="0.2">
      <c r="A1125" s="166">
        <v>-1.143004912730484</v>
      </c>
      <c r="B1125" s="166">
        <v>0.47363207681145453</v>
      </c>
    </row>
    <row r="1126" spans="1:2" x14ac:dyDescent="0.2">
      <c r="A1126" s="166">
        <v>1.6334315323010959</v>
      </c>
      <c r="B1126" s="166">
        <v>-0.92638112998153843</v>
      </c>
    </row>
    <row r="1127" spans="1:2" x14ac:dyDescent="0.2">
      <c r="A1127" s="166">
        <v>-1.146345393018688</v>
      </c>
      <c r="B1127" s="166">
        <v>0.55551264634224828</v>
      </c>
    </row>
    <row r="1128" spans="1:2" x14ac:dyDescent="0.2">
      <c r="A1128" s="166">
        <v>0.30263546523903317</v>
      </c>
      <c r="B1128" s="166">
        <v>-0.91868651148609437</v>
      </c>
    </row>
    <row r="1129" spans="1:2" x14ac:dyDescent="0.2">
      <c r="A1129" s="166">
        <v>-0.75427585001935793</v>
      </c>
      <c r="B1129" s="166">
        <v>-0.41736681360508437</v>
      </c>
    </row>
    <row r="1130" spans="1:2" x14ac:dyDescent="0.2">
      <c r="A1130" s="166">
        <v>-6.4138346592992543E-2</v>
      </c>
      <c r="B1130" s="166">
        <v>-0.29508991423790631</v>
      </c>
    </row>
    <row r="1131" spans="1:2" x14ac:dyDescent="0.2">
      <c r="A1131" s="166">
        <v>0.32876241030348041</v>
      </c>
      <c r="B1131" s="166">
        <v>0.97581671934470904</v>
      </c>
    </row>
    <row r="1132" spans="1:2" x14ac:dyDescent="0.2">
      <c r="A1132" s="166">
        <v>0.32135721545027313</v>
      </c>
      <c r="B1132" s="166">
        <v>0.91845444394241382</v>
      </c>
    </row>
    <row r="1133" spans="1:2" x14ac:dyDescent="0.2">
      <c r="A1133" s="166">
        <v>0.42192075423528469</v>
      </c>
      <c r="B1133" s="166">
        <v>-1.245717376446384</v>
      </c>
    </row>
    <row r="1134" spans="1:2" x14ac:dyDescent="0.2">
      <c r="A1134" s="166">
        <v>1.613711269058647</v>
      </c>
      <c r="B1134" s="166">
        <v>5.4934110999848733E-2</v>
      </c>
    </row>
    <row r="1135" spans="1:2" x14ac:dyDescent="0.2">
      <c r="A1135" s="166">
        <v>0.45353430151397978</v>
      </c>
      <c r="B1135" s="166">
        <v>-0.70957985474917262</v>
      </c>
    </row>
    <row r="1136" spans="1:2" x14ac:dyDescent="0.2">
      <c r="A1136" s="166">
        <v>-0.24415663529064871</v>
      </c>
      <c r="B1136" s="166">
        <v>-1.258504910675335</v>
      </c>
    </row>
    <row r="1137" spans="1:2" x14ac:dyDescent="0.2">
      <c r="A1137" s="166">
        <v>0.96408716828835728</v>
      </c>
      <c r="B1137" s="166">
        <v>-0.21701705042437039</v>
      </c>
    </row>
    <row r="1138" spans="1:2" x14ac:dyDescent="0.2">
      <c r="A1138" s="166">
        <v>1.189470488924641</v>
      </c>
      <c r="B1138" s="166">
        <v>-0.30848278845581972</v>
      </c>
    </row>
    <row r="1139" spans="1:2" x14ac:dyDescent="0.2">
      <c r="A1139" s="166">
        <v>-1.227607815136992</v>
      </c>
      <c r="B1139" s="166">
        <v>2.426716486345522</v>
      </c>
    </row>
    <row r="1140" spans="1:2" x14ac:dyDescent="0.2">
      <c r="A1140" s="166">
        <v>0.59740006984985805</v>
      </c>
      <c r="B1140" s="166">
        <v>0.43295982536069622</v>
      </c>
    </row>
    <row r="1141" spans="1:2" x14ac:dyDescent="0.2">
      <c r="A1141" s="166">
        <v>0.70117274231089832</v>
      </c>
      <c r="B1141" s="166">
        <v>-1.3776175007542371</v>
      </c>
    </row>
    <row r="1142" spans="1:2" x14ac:dyDescent="0.2">
      <c r="A1142" s="166">
        <v>-0.29756350335999188</v>
      </c>
      <c r="B1142" s="166">
        <v>-0.56477400417094226</v>
      </c>
    </row>
    <row r="1143" spans="1:2" x14ac:dyDescent="0.2">
      <c r="A1143" s="166">
        <v>1.375706813311619</v>
      </c>
      <c r="B1143" s="166">
        <v>1.021383295429398</v>
      </c>
    </row>
    <row r="1144" spans="1:2" x14ac:dyDescent="0.2">
      <c r="A1144" s="166">
        <v>-0.15005558703252669</v>
      </c>
      <c r="B1144" s="166">
        <v>2.0884427728699251</v>
      </c>
    </row>
    <row r="1145" spans="1:2" x14ac:dyDescent="0.2">
      <c r="A1145" s="166">
        <v>0.12557645347154231</v>
      </c>
      <c r="B1145" s="166">
        <v>-1.5859833122379581</v>
      </c>
    </row>
    <row r="1146" spans="1:2" x14ac:dyDescent="0.2">
      <c r="A1146" s="166">
        <v>-0.17307182428386961</v>
      </c>
      <c r="B1146" s="166">
        <v>-1.879924385139045</v>
      </c>
    </row>
    <row r="1147" spans="1:2" x14ac:dyDescent="0.2">
      <c r="A1147" s="166">
        <v>1.5579047581467531E-2</v>
      </c>
      <c r="B1147" s="166">
        <v>1.870965175371782</v>
      </c>
    </row>
    <row r="1148" spans="1:2" x14ac:dyDescent="0.2">
      <c r="A1148" s="166">
        <v>-1.096275086895202</v>
      </c>
      <c r="B1148" s="166">
        <v>0.38961417737090392</v>
      </c>
    </row>
    <row r="1149" spans="1:2" x14ac:dyDescent="0.2">
      <c r="A1149" s="166">
        <v>-1.4400508825942939</v>
      </c>
      <c r="B1149" s="166">
        <v>-0.86829273187636646</v>
      </c>
    </row>
    <row r="1150" spans="1:2" x14ac:dyDescent="0.2">
      <c r="A1150" s="166">
        <v>1.594505063224972</v>
      </c>
      <c r="B1150" s="166">
        <v>0.53462908612243532</v>
      </c>
    </row>
    <row r="1151" spans="1:2" x14ac:dyDescent="0.2">
      <c r="A1151" s="166">
        <v>-0.84696134831832781</v>
      </c>
      <c r="B1151" s="166">
        <v>-2.6357477390168782</v>
      </c>
    </row>
    <row r="1152" spans="1:2" x14ac:dyDescent="0.2">
      <c r="A1152" s="166">
        <v>-0.99139234945630716</v>
      </c>
      <c r="B1152" s="166">
        <v>3.3755065971609989E-3</v>
      </c>
    </row>
    <row r="1153" spans="1:2" x14ac:dyDescent="0.2">
      <c r="A1153" s="166">
        <v>-2.1533901136037148</v>
      </c>
      <c r="B1153" s="166">
        <v>0.32782117284308532</v>
      </c>
    </row>
    <row r="1154" spans="1:2" x14ac:dyDescent="0.2">
      <c r="A1154" s="166">
        <v>-0.6389617476895022</v>
      </c>
      <c r="B1154" s="166">
        <v>0.92427013953782977</v>
      </c>
    </row>
    <row r="1155" spans="1:2" x14ac:dyDescent="0.2">
      <c r="A1155" s="166">
        <v>-1.3230897934074981</v>
      </c>
      <c r="B1155" s="166">
        <v>-1.0138959522925379</v>
      </c>
    </row>
    <row r="1156" spans="1:2" x14ac:dyDescent="0.2">
      <c r="A1156" s="166">
        <v>1.6420151601363691</v>
      </c>
      <c r="B1156" s="166">
        <v>8.5687161403359038E-2</v>
      </c>
    </row>
    <row r="1157" spans="1:2" x14ac:dyDescent="0.2">
      <c r="A1157" s="166">
        <v>1.0098170893426339</v>
      </c>
      <c r="B1157" s="166">
        <v>-0.92542462605958731</v>
      </c>
    </row>
    <row r="1158" spans="1:2" x14ac:dyDescent="0.2">
      <c r="A1158" s="166">
        <v>-0.68815034517772378</v>
      </c>
      <c r="B1158" s="166">
        <v>0.25538375567431709</v>
      </c>
    </row>
    <row r="1159" spans="1:2" x14ac:dyDescent="0.2">
      <c r="A1159" s="166">
        <v>2.2524358053443092</v>
      </c>
      <c r="B1159" s="166">
        <v>-0.89534632236302414</v>
      </c>
    </row>
    <row r="1160" spans="1:2" x14ac:dyDescent="0.2">
      <c r="A1160" s="166">
        <v>0.98176548699159427</v>
      </c>
      <c r="B1160" s="166">
        <v>-0.40810083916022061</v>
      </c>
    </row>
    <row r="1161" spans="1:2" x14ac:dyDescent="0.2">
      <c r="A1161" s="166">
        <v>-0.32483138350862251</v>
      </c>
      <c r="B1161" s="166">
        <v>-0.99581539479022907</v>
      </c>
    </row>
    <row r="1162" spans="1:2" x14ac:dyDescent="0.2">
      <c r="A1162" s="166">
        <v>-2.4994057148735731</v>
      </c>
      <c r="B1162" s="166">
        <v>0.65113624182365704</v>
      </c>
    </row>
    <row r="1163" spans="1:2" x14ac:dyDescent="0.2">
      <c r="A1163" s="166">
        <v>2.2909425725907422</v>
      </c>
      <c r="B1163" s="166">
        <v>0.85845111665666529</v>
      </c>
    </row>
    <row r="1164" spans="1:2" x14ac:dyDescent="0.2">
      <c r="A1164" s="166">
        <v>-1.389572466763596</v>
      </c>
      <c r="B1164" s="166">
        <v>-0.23462056995741379</v>
      </c>
    </row>
    <row r="1165" spans="1:2" x14ac:dyDescent="0.2">
      <c r="A1165" s="166">
        <v>-1.645398746956892</v>
      </c>
      <c r="B1165" s="166">
        <v>3.8237994960028339E-2</v>
      </c>
    </row>
    <row r="1166" spans="1:2" x14ac:dyDescent="0.2">
      <c r="A1166" s="166">
        <v>1.02257043200964</v>
      </c>
      <c r="B1166" s="166">
        <v>-1.4485914146335439</v>
      </c>
    </row>
    <row r="1167" spans="1:2" x14ac:dyDescent="0.2">
      <c r="A1167" s="166">
        <v>2.4397524063392728</v>
      </c>
      <c r="B1167" s="166">
        <v>-0.29967664800678712</v>
      </c>
    </row>
    <row r="1168" spans="1:2" x14ac:dyDescent="0.2">
      <c r="A1168" s="166">
        <v>1.384272818510518</v>
      </c>
      <c r="B1168" s="166">
        <v>-5.0204617041744781E-2</v>
      </c>
    </row>
    <row r="1169" spans="1:2" x14ac:dyDescent="0.2">
      <c r="A1169" s="166">
        <v>0.5639091200523596</v>
      </c>
      <c r="B1169" s="166">
        <v>2.620793091029975</v>
      </c>
    </row>
    <row r="1170" spans="1:2" x14ac:dyDescent="0.2">
      <c r="A1170" s="166">
        <v>0.59475434166528596</v>
      </c>
      <c r="B1170" s="166">
        <v>-1.1119670257741641</v>
      </c>
    </row>
    <row r="1171" spans="1:2" x14ac:dyDescent="0.2">
      <c r="A1171" s="166">
        <v>0.85341555878030773</v>
      </c>
      <c r="B1171" s="166">
        <v>1.464177238752437</v>
      </c>
    </row>
    <row r="1172" spans="1:2" x14ac:dyDescent="0.2">
      <c r="A1172" s="166">
        <v>0.75892858978676514</v>
      </c>
      <c r="B1172" s="166">
        <v>0.99685877346580798</v>
      </c>
    </row>
    <row r="1173" spans="1:2" x14ac:dyDescent="0.2">
      <c r="A1173" s="166">
        <v>0.2811914239693758</v>
      </c>
      <c r="B1173" s="166">
        <v>0.28063640449013638</v>
      </c>
    </row>
    <row r="1174" spans="1:2" x14ac:dyDescent="0.2">
      <c r="A1174" s="166">
        <v>0.1042011039518761</v>
      </c>
      <c r="B1174" s="166">
        <v>1.7586204841951329</v>
      </c>
    </row>
    <row r="1175" spans="1:2" x14ac:dyDescent="0.2">
      <c r="A1175" s="166">
        <v>-6.2593127899522413E-2</v>
      </c>
      <c r="B1175" s="166">
        <v>0.37210547260686289</v>
      </c>
    </row>
    <row r="1176" spans="1:2" x14ac:dyDescent="0.2">
      <c r="A1176" s="166">
        <v>-0.75396458886667628</v>
      </c>
      <c r="B1176" s="166">
        <v>0.38915919566792873</v>
      </c>
    </row>
    <row r="1177" spans="1:2" x14ac:dyDescent="0.2">
      <c r="A1177" s="166">
        <v>-0.28067507686677412</v>
      </c>
      <c r="B1177" s="166">
        <v>-5.3120653017545337E-2</v>
      </c>
    </row>
    <row r="1178" spans="1:2" x14ac:dyDescent="0.2">
      <c r="A1178" s="166">
        <v>-1.692956814195385</v>
      </c>
      <c r="B1178" s="166">
        <v>1.223568882418627</v>
      </c>
    </row>
    <row r="1179" spans="1:2" x14ac:dyDescent="0.2">
      <c r="A1179" s="166">
        <v>-9.833962679474989E-2</v>
      </c>
      <c r="B1179" s="166">
        <v>1.0964692338108839</v>
      </c>
    </row>
    <row r="1180" spans="1:2" x14ac:dyDescent="0.2">
      <c r="A1180" s="166">
        <v>-0.98859110715091747</v>
      </c>
      <c r="B1180" s="166">
        <v>-0.62567728749621243</v>
      </c>
    </row>
    <row r="1181" spans="1:2" x14ac:dyDescent="0.2">
      <c r="A1181" s="166">
        <v>-1.1035893172157709</v>
      </c>
      <c r="B1181" s="166">
        <v>-1.3192471945987669</v>
      </c>
    </row>
    <row r="1182" spans="1:2" x14ac:dyDescent="0.2">
      <c r="A1182" s="166">
        <v>0.17989415115347851</v>
      </c>
      <c r="B1182" s="166">
        <v>-0.20298063739565711</v>
      </c>
    </row>
    <row r="1183" spans="1:2" x14ac:dyDescent="0.2">
      <c r="A1183" s="166">
        <v>1.3920022863445991</v>
      </c>
      <c r="B1183" s="166">
        <v>-0.80003856439764642</v>
      </c>
    </row>
    <row r="1184" spans="1:2" x14ac:dyDescent="0.2">
      <c r="A1184" s="166">
        <v>0.91831660600231302</v>
      </c>
      <c r="B1184" s="166">
        <v>-6.3524574615355101E-2</v>
      </c>
    </row>
    <row r="1185" spans="1:2" x14ac:dyDescent="0.2">
      <c r="A1185" s="166">
        <v>-1.570500603623177</v>
      </c>
      <c r="B1185" s="166">
        <v>1.237438134684139</v>
      </c>
    </row>
    <row r="1186" spans="1:2" x14ac:dyDescent="0.2">
      <c r="A1186" s="166">
        <v>-0.98962813657033755</v>
      </c>
      <c r="B1186" s="166">
        <v>-0.45730165508678999</v>
      </c>
    </row>
    <row r="1187" spans="1:2" x14ac:dyDescent="0.2">
      <c r="A1187" s="166">
        <v>0.94077118798821591</v>
      </c>
      <c r="B1187" s="166">
        <v>-4.2823381311574878E-2</v>
      </c>
    </row>
    <row r="1188" spans="1:2" x14ac:dyDescent="0.2">
      <c r="A1188" s="166">
        <v>-0.98248739353830961</v>
      </c>
      <c r="B1188" s="166">
        <v>5.8022734808395232E-2</v>
      </c>
    </row>
    <row r="1189" spans="1:2" x14ac:dyDescent="0.2">
      <c r="A1189" s="166">
        <v>-0.22463314999702461</v>
      </c>
      <c r="B1189" s="166">
        <v>0.84843088220528462</v>
      </c>
    </row>
    <row r="1190" spans="1:2" x14ac:dyDescent="0.2">
      <c r="A1190" s="166">
        <v>0.55005209902455188</v>
      </c>
      <c r="B1190" s="166">
        <v>-2.2468893339846052</v>
      </c>
    </row>
    <row r="1191" spans="1:2" x14ac:dyDescent="0.2">
      <c r="A1191" s="166">
        <v>-0.9683444548636353</v>
      </c>
      <c r="B1191" s="166">
        <v>-0.60670029476529674</v>
      </c>
    </row>
    <row r="1192" spans="1:2" x14ac:dyDescent="0.2">
      <c r="A1192" s="166">
        <v>0.1053755061459599</v>
      </c>
      <c r="B1192" s="166">
        <v>0.21128369227947269</v>
      </c>
    </row>
    <row r="1193" spans="1:2" x14ac:dyDescent="0.2">
      <c r="A1193" s="166">
        <v>-1.334025494918204</v>
      </c>
      <c r="B1193" s="166">
        <v>1.200078956426861</v>
      </c>
    </row>
    <row r="1194" spans="1:2" x14ac:dyDescent="0.2">
      <c r="A1194" s="166">
        <v>-0.60136764395121367</v>
      </c>
      <c r="B1194" s="166">
        <v>-0.49190244750620521</v>
      </c>
    </row>
    <row r="1195" spans="1:2" x14ac:dyDescent="0.2">
      <c r="A1195" s="166">
        <v>0.31978193414253703</v>
      </c>
      <c r="B1195" s="166">
        <v>-1.8765527060418741</v>
      </c>
    </row>
    <row r="1196" spans="1:2" x14ac:dyDescent="0.2">
      <c r="A1196" s="166">
        <v>-1.5929937335316691</v>
      </c>
      <c r="B1196" s="166">
        <v>0.61971144596613625</v>
      </c>
    </row>
    <row r="1197" spans="1:2" x14ac:dyDescent="0.2">
      <c r="A1197" s="166">
        <v>0.44047473796039899</v>
      </c>
      <c r="B1197" s="166">
        <v>-0.63536238882562934</v>
      </c>
    </row>
    <row r="1198" spans="1:2" x14ac:dyDescent="0.2">
      <c r="A1198" s="166">
        <v>-1.9637798926681219E-2</v>
      </c>
      <c r="B1198" s="166">
        <v>-1.1896666590903611</v>
      </c>
    </row>
    <row r="1199" spans="1:2" x14ac:dyDescent="0.2">
      <c r="A1199" s="166">
        <v>0.55248995441714777</v>
      </c>
      <c r="B1199" s="166">
        <v>-0.62434538971322406</v>
      </c>
    </row>
    <row r="1200" spans="1:2" x14ac:dyDescent="0.2">
      <c r="A1200" s="166">
        <v>0.2239141340646614</v>
      </c>
      <c r="B1200" s="166">
        <v>-0.18452535765584949</v>
      </c>
    </row>
    <row r="1201" spans="1:2" x14ac:dyDescent="0.2">
      <c r="A1201" s="166">
        <v>1.364140429973844</v>
      </c>
      <c r="B1201" s="166">
        <v>-0.60474466453821274</v>
      </c>
    </row>
    <row r="1202" spans="1:2" x14ac:dyDescent="0.2">
      <c r="A1202" s="166">
        <v>0.1252245026479073</v>
      </c>
      <c r="B1202" s="166">
        <v>-2.2055660570990692</v>
      </c>
    </row>
    <row r="1203" spans="1:2" x14ac:dyDescent="0.2">
      <c r="A1203" s="166">
        <v>-0.42940554112525298</v>
      </c>
      <c r="B1203" s="166">
        <v>0.89706619688713218</v>
      </c>
    </row>
    <row r="1204" spans="1:2" x14ac:dyDescent="0.2">
      <c r="A1204" s="166">
        <v>0.1222975030322838</v>
      </c>
      <c r="B1204" s="166">
        <v>1.274875041278722</v>
      </c>
    </row>
    <row r="1205" spans="1:2" x14ac:dyDescent="0.2">
      <c r="A1205" s="166">
        <v>0.54329802903638791</v>
      </c>
      <c r="B1205" s="166">
        <v>0.65152199133950572</v>
      </c>
    </row>
    <row r="1206" spans="1:2" x14ac:dyDescent="0.2">
      <c r="A1206" s="166">
        <v>4.886007032570433E-2</v>
      </c>
      <c r="B1206" s="166">
        <v>-1.1376856704248171</v>
      </c>
    </row>
    <row r="1207" spans="1:2" x14ac:dyDescent="0.2">
      <c r="A1207" s="166">
        <v>4.0591691203882382E-2</v>
      </c>
      <c r="B1207" s="166">
        <v>-0.20149153394751801</v>
      </c>
    </row>
    <row r="1208" spans="1:2" x14ac:dyDescent="0.2">
      <c r="A1208" s="166">
        <v>-0.70199168780675536</v>
      </c>
      <c r="B1208" s="166">
        <v>-6.5213152294580617E-3</v>
      </c>
    </row>
    <row r="1209" spans="1:2" x14ac:dyDescent="0.2">
      <c r="A1209" s="166">
        <v>-0.66290091755094815</v>
      </c>
      <c r="B1209" s="166">
        <v>0.59879438956191022</v>
      </c>
    </row>
    <row r="1210" spans="1:2" x14ac:dyDescent="0.2">
      <c r="A1210" s="166">
        <v>-1.402605271799694</v>
      </c>
      <c r="B1210" s="166">
        <v>0.66834048871808083</v>
      </c>
    </row>
    <row r="1211" spans="1:2" x14ac:dyDescent="0.2">
      <c r="A1211" s="166">
        <v>1.7495767431869389</v>
      </c>
      <c r="B1211" s="166">
        <v>-0.73417379877849576</v>
      </c>
    </row>
    <row r="1212" spans="1:2" x14ac:dyDescent="0.2">
      <c r="A1212" s="166">
        <v>-1.2438632353912851</v>
      </c>
      <c r="B1212" s="166">
        <v>8.1995556413560419E-2</v>
      </c>
    </row>
    <row r="1213" spans="1:2" x14ac:dyDescent="0.2">
      <c r="A1213" s="166">
        <v>-0.69290519779590731</v>
      </c>
      <c r="B1213" s="166">
        <v>0.45728040461524111</v>
      </c>
    </row>
    <row r="1214" spans="1:2" x14ac:dyDescent="0.2">
      <c r="A1214" s="166">
        <v>-0.71840726556919743</v>
      </c>
      <c r="B1214" s="166">
        <v>1.455822322146767</v>
      </c>
    </row>
    <row r="1215" spans="1:2" x14ac:dyDescent="0.2">
      <c r="A1215" s="166">
        <v>0.89492437694444127</v>
      </c>
      <c r="B1215" s="166">
        <v>0.70450653982472311</v>
      </c>
    </row>
    <row r="1216" spans="1:2" x14ac:dyDescent="0.2">
      <c r="A1216" s="166">
        <v>-0.29494967829202778</v>
      </c>
      <c r="B1216" s="166">
        <v>0.78905668737551893</v>
      </c>
    </row>
    <row r="1217" spans="1:2" x14ac:dyDescent="0.2">
      <c r="A1217" s="166">
        <v>1.247742072673734</v>
      </c>
      <c r="B1217" s="166">
        <v>8.3826627929360936E-2</v>
      </c>
    </row>
    <row r="1218" spans="1:2" x14ac:dyDescent="0.2">
      <c r="A1218" s="166">
        <v>-0.67349062424386852</v>
      </c>
      <c r="B1218" s="166">
        <v>1.410459145203504</v>
      </c>
    </row>
    <row r="1219" spans="1:2" x14ac:dyDescent="0.2">
      <c r="A1219" s="166">
        <v>0.27899416222380202</v>
      </c>
      <c r="B1219" s="166">
        <v>0.40976279595949738</v>
      </c>
    </row>
    <row r="1220" spans="1:2" x14ac:dyDescent="0.2">
      <c r="A1220" s="166">
        <v>-0.83534705325975733</v>
      </c>
      <c r="B1220" s="166">
        <v>-0.86108791017357045</v>
      </c>
    </row>
    <row r="1221" spans="1:2" x14ac:dyDescent="0.2">
      <c r="A1221" s="166">
        <v>2.1451491277733878</v>
      </c>
      <c r="B1221" s="166">
        <v>1.4033699701251909</v>
      </c>
    </row>
    <row r="1222" spans="1:2" x14ac:dyDescent="0.2">
      <c r="A1222" s="166">
        <v>-1.187598419029513</v>
      </c>
      <c r="B1222" s="166">
        <v>0.69790327253902762</v>
      </c>
    </row>
    <row r="1223" spans="1:2" x14ac:dyDescent="0.2">
      <c r="A1223" s="166">
        <v>0.30982071022702751</v>
      </c>
      <c r="B1223" s="166">
        <v>-0.44304402112848229</v>
      </c>
    </row>
    <row r="1224" spans="1:2" x14ac:dyDescent="0.2">
      <c r="A1224" s="166">
        <v>0.6337768809320985</v>
      </c>
      <c r="B1224" s="166">
        <v>-0.47949296739924341</v>
      </c>
    </row>
    <row r="1225" spans="1:2" x14ac:dyDescent="0.2">
      <c r="A1225" s="166">
        <v>0.41379909745149818</v>
      </c>
      <c r="B1225" s="166">
        <v>0.29657554514076179</v>
      </c>
    </row>
    <row r="1226" spans="1:2" x14ac:dyDescent="0.2">
      <c r="A1226" s="166">
        <v>-0.18528765887770829</v>
      </c>
      <c r="B1226" s="166">
        <v>0.46318479526758471</v>
      </c>
    </row>
    <row r="1227" spans="1:2" x14ac:dyDescent="0.2">
      <c r="A1227" s="166">
        <v>-0.12982069973342619</v>
      </c>
      <c r="B1227" s="166">
        <v>0.19729226563120639</v>
      </c>
    </row>
    <row r="1228" spans="1:2" x14ac:dyDescent="0.2">
      <c r="A1228" s="166">
        <v>4.3811471979109597E-2</v>
      </c>
      <c r="B1228" s="166">
        <v>0.31130867344288488</v>
      </c>
    </row>
    <row r="1229" spans="1:2" x14ac:dyDescent="0.2">
      <c r="A1229" s="166">
        <v>-0.14700200162848859</v>
      </c>
      <c r="B1229" s="166">
        <v>1.699957374576381</v>
      </c>
    </row>
    <row r="1230" spans="1:2" x14ac:dyDescent="0.2">
      <c r="A1230" s="166">
        <v>0.96387911679490967</v>
      </c>
      <c r="B1230" s="166">
        <v>1.0715431522348859</v>
      </c>
    </row>
    <row r="1231" spans="1:2" x14ac:dyDescent="0.2">
      <c r="A1231" s="166">
        <v>2.2105230015913508</v>
      </c>
      <c r="B1231" s="166">
        <v>0.1906355912650243</v>
      </c>
    </row>
    <row r="1232" spans="1:2" x14ac:dyDescent="0.2">
      <c r="A1232" s="166">
        <v>-0.55749178500783358</v>
      </c>
      <c r="B1232" s="166">
        <v>0.94131058076748331</v>
      </c>
    </row>
    <row r="1233" spans="1:2" x14ac:dyDescent="0.2">
      <c r="A1233" s="166">
        <v>-1.369802979579078</v>
      </c>
      <c r="B1233" s="166">
        <v>-1.03252390352754</v>
      </c>
    </row>
    <row r="1234" spans="1:2" x14ac:dyDescent="0.2">
      <c r="A1234" s="166">
        <v>-8.8282048351254819E-2</v>
      </c>
      <c r="B1234" s="166">
        <v>0.39792704994680889</v>
      </c>
    </row>
    <row r="1235" spans="1:2" x14ac:dyDescent="0.2">
      <c r="A1235" s="166">
        <v>2.579709337654319</v>
      </c>
      <c r="B1235" s="166">
        <v>1.8093063497331101</v>
      </c>
    </row>
    <row r="1236" spans="1:2" x14ac:dyDescent="0.2">
      <c r="A1236" s="166">
        <v>-0.8036745679697308</v>
      </c>
      <c r="B1236" s="166">
        <v>-0.21804589539237379</v>
      </c>
    </row>
    <row r="1237" spans="1:2" x14ac:dyDescent="0.2">
      <c r="A1237" s="166">
        <v>1.639116805444067</v>
      </c>
      <c r="B1237" s="166">
        <v>-0.84763392861908482</v>
      </c>
    </row>
    <row r="1238" spans="1:2" x14ac:dyDescent="0.2">
      <c r="A1238" s="166">
        <v>1.6777008140764409</v>
      </c>
      <c r="B1238" s="166">
        <v>-0.65208888859306069</v>
      </c>
    </row>
    <row r="1239" spans="1:2" x14ac:dyDescent="0.2">
      <c r="A1239" s="166">
        <v>-0.55358824170799459</v>
      </c>
      <c r="B1239" s="166">
        <v>-1.0896330373423879</v>
      </c>
    </row>
    <row r="1240" spans="1:2" x14ac:dyDescent="0.2">
      <c r="A1240" s="166">
        <v>0.56898307918527535</v>
      </c>
      <c r="B1240" s="166">
        <v>-0.78476190812770341</v>
      </c>
    </row>
    <row r="1241" spans="1:2" x14ac:dyDescent="0.2">
      <c r="A1241" s="166">
        <v>1.6283966231285381</v>
      </c>
      <c r="B1241" s="166">
        <v>-0.37050809859002898</v>
      </c>
    </row>
    <row r="1242" spans="1:2" x14ac:dyDescent="0.2">
      <c r="A1242" s="166">
        <v>-0.37912774098748708</v>
      </c>
      <c r="B1242" s="166">
        <v>-1.405567019178642</v>
      </c>
    </row>
    <row r="1243" spans="1:2" x14ac:dyDescent="0.2">
      <c r="A1243" s="166">
        <v>-0.2035803601023618</v>
      </c>
      <c r="B1243" s="166">
        <v>1.5618333949603051E-2</v>
      </c>
    </row>
    <row r="1244" spans="1:2" x14ac:dyDescent="0.2">
      <c r="A1244" s="166">
        <v>-0.58168091394864374</v>
      </c>
      <c r="B1244" s="166">
        <v>0.90227717378664718</v>
      </c>
    </row>
    <row r="1245" spans="1:2" x14ac:dyDescent="0.2">
      <c r="A1245" s="166">
        <v>-1.0147567306928671</v>
      </c>
      <c r="B1245" s="166">
        <v>-0.90775618014692039</v>
      </c>
    </row>
    <row r="1246" spans="1:2" x14ac:dyDescent="0.2">
      <c r="A1246" s="166">
        <v>-0.6492775450660071</v>
      </c>
      <c r="B1246" s="166">
        <v>1.519283923641769</v>
      </c>
    </row>
    <row r="1247" spans="1:2" x14ac:dyDescent="0.2">
      <c r="A1247" s="166">
        <v>-1.223940266762257</v>
      </c>
      <c r="B1247" s="166">
        <v>0.51079208852759472</v>
      </c>
    </row>
    <row r="1248" spans="1:2" x14ac:dyDescent="0.2">
      <c r="A1248" s="166">
        <v>3.408346825922607E-2</v>
      </c>
      <c r="B1248" s="166">
        <v>1.0305805856240571</v>
      </c>
    </row>
    <row r="1249" spans="1:2" x14ac:dyDescent="0.2">
      <c r="A1249" s="166">
        <v>-0.76997323105864179</v>
      </c>
      <c r="B1249" s="166">
        <v>-0.65783455385213707</v>
      </c>
    </row>
    <row r="1250" spans="1:2" x14ac:dyDescent="0.2">
      <c r="A1250" s="166">
        <v>0.2337859117907477</v>
      </c>
      <c r="B1250" s="166">
        <v>0.85452522706661571</v>
      </c>
    </row>
    <row r="1251" spans="1:2" x14ac:dyDescent="0.2">
      <c r="A1251" s="166">
        <v>-1.5558956462036271</v>
      </c>
      <c r="B1251" s="166">
        <v>-1.091933900395313</v>
      </c>
    </row>
    <row r="1252" spans="1:2" x14ac:dyDescent="0.2">
      <c r="A1252" s="166">
        <v>0.33088023221445712</v>
      </c>
      <c r="B1252" s="166">
        <v>0.89024750083650872</v>
      </c>
    </row>
    <row r="1253" spans="1:2" x14ac:dyDescent="0.2">
      <c r="A1253" s="166">
        <v>0.83352896160892465</v>
      </c>
      <c r="B1253" s="166">
        <v>0.17183933979353119</v>
      </c>
    </row>
    <row r="1254" spans="1:2" x14ac:dyDescent="0.2">
      <c r="A1254" s="166">
        <v>-1.993735642571455</v>
      </c>
      <c r="B1254" s="166">
        <v>0.55325121998478366</v>
      </c>
    </row>
    <row r="1255" spans="1:2" x14ac:dyDescent="0.2">
      <c r="A1255" s="166">
        <v>0.37405656984757207</v>
      </c>
      <c r="B1255" s="166">
        <v>-1.1755946056248521</v>
      </c>
    </row>
    <row r="1256" spans="1:2" x14ac:dyDescent="0.2">
      <c r="A1256" s="166">
        <v>1.227668992473292</v>
      </c>
      <c r="B1256" s="166">
        <v>-0.89506984227660469</v>
      </c>
    </row>
    <row r="1257" spans="1:2" x14ac:dyDescent="0.2">
      <c r="A1257" s="166">
        <v>-1.209641018691205</v>
      </c>
      <c r="B1257" s="166">
        <v>0.59722821825338479</v>
      </c>
    </row>
    <row r="1258" spans="1:2" x14ac:dyDescent="0.2">
      <c r="A1258" s="166">
        <v>1.6725723868377029</v>
      </c>
      <c r="B1258" s="166">
        <v>-0.94834800422420074</v>
      </c>
    </row>
    <row r="1259" spans="1:2" x14ac:dyDescent="0.2">
      <c r="A1259" s="166">
        <v>0.41901900936604519</v>
      </c>
      <c r="B1259" s="166">
        <v>0.46320629209912312</v>
      </c>
    </row>
    <row r="1260" spans="1:2" x14ac:dyDescent="0.2">
      <c r="A1260" s="166">
        <v>-0.70501185575840886</v>
      </c>
      <c r="B1260" s="166">
        <v>-1.367137806460246</v>
      </c>
    </row>
    <row r="1261" spans="1:2" x14ac:dyDescent="0.2">
      <c r="A1261" s="166">
        <v>-5.5769077657706008E-2</v>
      </c>
      <c r="B1261" s="166">
        <v>0.84817421266666815</v>
      </c>
    </row>
    <row r="1262" spans="1:2" x14ac:dyDescent="0.2">
      <c r="A1262" s="166">
        <v>0.5583269125217224</v>
      </c>
      <c r="B1262" s="166">
        <v>-1.2325233147685091</v>
      </c>
    </row>
    <row r="1263" spans="1:2" x14ac:dyDescent="0.2">
      <c r="A1263" s="166">
        <v>7.6005391412411499E-2</v>
      </c>
      <c r="B1263" s="166">
        <v>0.55229993767952323</v>
      </c>
    </row>
    <row r="1264" spans="1:2" x14ac:dyDescent="0.2">
      <c r="A1264" s="166">
        <v>0.53875599244636918</v>
      </c>
      <c r="B1264" s="166">
        <v>0.62563093364600086</v>
      </c>
    </row>
    <row r="1265" spans="1:2" x14ac:dyDescent="0.2">
      <c r="A1265" s="166">
        <v>-0.92067359307936625</v>
      </c>
      <c r="B1265" s="166">
        <v>-0.69677181842957492</v>
      </c>
    </row>
    <row r="1266" spans="1:2" x14ac:dyDescent="0.2">
      <c r="A1266" s="166">
        <v>0.16936082403607799</v>
      </c>
      <c r="B1266" s="166">
        <v>0.58202656708472689</v>
      </c>
    </row>
    <row r="1267" spans="1:2" x14ac:dyDescent="0.2">
      <c r="A1267" s="166">
        <v>-1.41371449690498</v>
      </c>
      <c r="B1267" s="166">
        <v>0.26044226333355602</v>
      </c>
    </row>
    <row r="1268" spans="1:2" x14ac:dyDescent="0.2">
      <c r="A1268" s="166">
        <v>-0.11122606134870031</v>
      </c>
      <c r="B1268" s="166">
        <v>-0.53884185619273828</v>
      </c>
    </row>
    <row r="1269" spans="1:2" x14ac:dyDescent="0.2">
      <c r="A1269" s="166">
        <v>-0.90390764146478975</v>
      </c>
      <c r="B1269" s="166">
        <v>-1.0085546840762081</v>
      </c>
    </row>
    <row r="1270" spans="1:2" x14ac:dyDescent="0.2">
      <c r="A1270" s="166">
        <v>-0.73552994258976656</v>
      </c>
      <c r="B1270" s="166">
        <v>-1.9626256916725791</v>
      </c>
    </row>
    <row r="1271" spans="1:2" x14ac:dyDescent="0.2">
      <c r="A1271" s="166">
        <v>1.2360931752104369</v>
      </c>
      <c r="B1271" s="166">
        <v>0.34965004729969368</v>
      </c>
    </row>
    <row r="1272" spans="1:2" x14ac:dyDescent="0.2">
      <c r="A1272" s="166">
        <v>1.091310120594269</v>
      </c>
      <c r="B1272" s="166">
        <v>-1.5648027713620549</v>
      </c>
    </row>
    <row r="1273" spans="1:2" x14ac:dyDescent="0.2">
      <c r="A1273" s="166">
        <v>0.60913812090717701</v>
      </c>
      <c r="B1273" s="166">
        <v>9.5344199441308203E-2</v>
      </c>
    </row>
    <row r="1274" spans="1:2" x14ac:dyDescent="0.2">
      <c r="A1274" s="166">
        <v>-1.092312764672579</v>
      </c>
      <c r="B1274" s="166">
        <v>-0.26344821608224911</v>
      </c>
    </row>
    <row r="1275" spans="1:2" x14ac:dyDescent="0.2">
      <c r="A1275" s="166">
        <v>-0.31640844969480192</v>
      </c>
      <c r="B1275" s="166">
        <v>0.67914277543819546</v>
      </c>
    </row>
    <row r="1276" spans="1:2" x14ac:dyDescent="0.2">
      <c r="A1276" s="166">
        <v>1.2130976999791829</v>
      </c>
      <c r="B1276" s="166">
        <v>-0.3020454994898642</v>
      </c>
    </row>
    <row r="1277" spans="1:2" x14ac:dyDescent="0.2">
      <c r="A1277" s="166">
        <v>0.14171691363990471</v>
      </c>
      <c r="B1277" s="166">
        <v>-0.32944778634709138</v>
      </c>
    </row>
    <row r="1278" spans="1:2" x14ac:dyDescent="0.2">
      <c r="A1278" s="166">
        <v>2.3193295399816942</v>
      </c>
      <c r="B1278" s="166">
        <v>0.73187070428829559</v>
      </c>
    </row>
    <row r="1279" spans="1:2" x14ac:dyDescent="0.2">
      <c r="A1279" s="166">
        <v>0.39331783939437193</v>
      </c>
      <c r="B1279" s="166">
        <v>0.33505802908411753</v>
      </c>
    </row>
    <row r="1280" spans="1:2" x14ac:dyDescent="0.2">
      <c r="A1280" s="166">
        <v>0.19204911649003159</v>
      </c>
      <c r="B1280" s="166">
        <v>0.31615595718277828</v>
      </c>
    </row>
    <row r="1281" spans="1:2" x14ac:dyDescent="0.2">
      <c r="A1281" s="166">
        <v>-0.30911646420250138</v>
      </c>
      <c r="B1281" s="166">
        <v>0.46926758980852618</v>
      </c>
    </row>
    <row r="1282" spans="1:2" x14ac:dyDescent="0.2">
      <c r="A1282" s="166">
        <v>0.13354090478228231</v>
      </c>
      <c r="B1282" s="166">
        <v>-1.535572123207106</v>
      </c>
    </row>
    <row r="1283" spans="1:2" x14ac:dyDescent="0.2">
      <c r="A1283" s="166">
        <v>-0.1524698363805439</v>
      </c>
      <c r="B1283" s="166">
        <v>0.75678867998698196</v>
      </c>
    </row>
    <row r="1284" spans="1:2" x14ac:dyDescent="0.2">
      <c r="A1284" s="166">
        <v>0.70810867668859045</v>
      </c>
      <c r="B1284" s="166">
        <v>0.61246879401360232</v>
      </c>
    </row>
    <row r="1285" spans="1:2" x14ac:dyDescent="0.2">
      <c r="A1285" s="166">
        <v>0.95670231679458406</v>
      </c>
      <c r="B1285" s="166">
        <v>-1.016683128576497</v>
      </c>
    </row>
    <row r="1286" spans="1:2" x14ac:dyDescent="0.2">
      <c r="A1286" s="166">
        <v>-0.78598946050794949</v>
      </c>
      <c r="B1286" s="166">
        <v>-0.2440804736742013</v>
      </c>
    </row>
    <row r="1287" spans="1:2" x14ac:dyDescent="0.2">
      <c r="A1287" s="166">
        <v>-1.331232953557778</v>
      </c>
      <c r="B1287" s="166">
        <v>-3.9307287627631193E-2</v>
      </c>
    </row>
    <row r="1288" spans="1:2" x14ac:dyDescent="0.2">
      <c r="A1288" s="166">
        <v>-1.836205373103297</v>
      </c>
      <c r="B1288" s="166">
        <v>-0.13449678440173271</v>
      </c>
    </row>
    <row r="1289" spans="1:2" x14ac:dyDescent="0.2">
      <c r="A1289" s="166">
        <v>0.50799132691254367</v>
      </c>
      <c r="B1289" s="166">
        <v>0.33385996656853473</v>
      </c>
    </row>
    <row r="1290" spans="1:2" x14ac:dyDescent="0.2">
      <c r="A1290" s="166">
        <v>-1.1033666061738741</v>
      </c>
      <c r="B1290" s="166">
        <v>1.431366781831183</v>
      </c>
    </row>
    <row r="1291" spans="1:2" x14ac:dyDescent="0.2">
      <c r="A1291" s="166">
        <v>-2.1528905929524829</v>
      </c>
      <c r="B1291" s="166">
        <v>1.0817667276728291</v>
      </c>
    </row>
    <row r="1292" spans="1:2" x14ac:dyDescent="0.2">
      <c r="A1292" s="166">
        <v>0.3885786045309641</v>
      </c>
      <c r="B1292" s="166">
        <v>-1.312219193431406</v>
      </c>
    </row>
    <row r="1293" spans="1:2" x14ac:dyDescent="0.2">
      <c r="A1293" s="166">
        <v>2.492999517432791</v>
      </c>
      <c r="B1293" s="166">
        <v>0.6220699903060487</v>
      </c>
    </row>
    <row r="1294" spans="1:2" x14ac:dyDescent="0.2">
      <c r="A1294" s="166">
        <v>-6.0709115398933236E-3</v>
      </c>
      <c r="B1294" s="166">
        <v>1.3289333195354101</v>
      </c>
    </row>
    <row r="1295" spans="1:2" x14ac:dyDescent="0.2">
      <c r="A1295" s="166">
        <v>0.83849077445164188</v>
      </c>
      <c r="B1295" s="166">
        <v>0.38680852068920257</v>
      </c>
    </row>
    <row r="1296" spans="1:2" x14ac:dyDescent="0.2">
      <c r="A1296" s="166">
        <v>8.1829358547565012E-2</v>
      </c>
      <c r="B1296" s="166">
        <v>1.0909804251859669</v>
      </c>
    </row>
    <row r="1297" spans="1:2" x14ac:dyDescent="0.2">
      <c r="A1297" s="166">
        <v>-9.8889653191142665E-2</v>
      </c>
      <c r="B1297" s="166">
        <v>2.0122704457007652</v>
      </c>
    </row>
    <row r="1298" spans="1:2" x14ac:dyDescent="0.2">
      <c r="A1298" s="166">
        <v>0.91907648298776856</v>
      </c>
      <c r="B1298" s="166">
        <v>1.0237095461069809</v>
      </c>
    </row>
    <row r="1299" spans="1:2" x14ac:dyDescent="0.2">
      <c r="A1299" s="166">
        <v>-0.29027454418865128</v>
      </c>
      <c r="B1299" s="166">
        <v>0.24930859564172889</v>
      </c>
    </row>
    <row r="1300" spans="1:2" x14ac:dyDescent="0.2">
      <c r="A1300" s="166">
        <v>0.26739231407190289</v>
      </c>
      <c r="B1300" s="166">
        <v>1.045088474084753</v>
      </c>
    </row>
    <row r="1301" spans="1:2" x14ac:dyDescent="0.2">
      <c r="A1301" s="166">
        <v>0.32169780619601362</v>
      </c>
      <c r="B1301" s="166">
        <v>0.14488783309689121</v>
      </c>
    </row>
    <row r="1302" spans="1:2" x14ac:dyDescent="0.2">
      <c r="A1302" s="166">
        <v>-0.66809045364304875</v>
      </c>
      <c r="B1302" s="166">
        <v>2.3903043284955471E-2</v>
      </c>
    </row>
    <row r="1303" spans="1:2" x14ac:dyDescent="0.2">
      <c r="A1303" s="166">
        <v>0.99204234953652282</v>
      </c>
      <c r="B1303" s="166">
        <v>-0.35141423571373248</v>
      </c>
    </row>
    <row r="1304" spans="1:2" x14ac:dyDescent="0.2">
      <c r="A1304" s="166">
        <v>-0.17495975669540861</v>
      </c>
      <c r="B1304" s="166">
        <v>1.563413358832108</v>
      </c>
    </row>
    <row r="1305" spans="1:2" x14ac:dyDescent="0.2">
      <c r="A1305" s="166">
        <v>-0.75574515949284471</v>
      </c>
      <c r="B1305" s="166">
        <v>-0.81842866594200137</v>
      </c>
    </row>
    <row r="1306" spans="1:2" x14ac:dyDescent="0.2">
      <c r="A1306" s="166">
        <v>0.53650984357040354</v>
      </c>
      <c r="B1306" s="166">
        <v>1.532367724678116</v>
      </c>
    </row>
    <row r="1307" spans="1:2" x14ac:dyDescent="0.2">
      <c r="A1307" s="166">
        <v>-0.89846798179103726</v>
      </c>
      <c r="B1307" s="166">
        <v>0.49986412374037142</v>
      </c>
    </row>
    <row r="1308" spans="1:2" x14ac:dyDescent="0.2">
      <c r="A1308" s="166">
        <v>2.8181157369128251E-2</v>
      </c>
      <c r="B1308" s="166">
        <v>-1.399306174801942</v>
      </c>
    </row>
    <row r="1309" spans="1:2" x14ac:dyDescent="0.2">
      <c r="A1309" s="166">
        <v>-9.1189966442035437E-3</v>
      </c>
      <c r="B1309" s="166">
        <v>0.36764929299142157</v>
      </c>
    </row>
    <row r="1310" spans="1:2" x14ac:dyDescent="0.2">
      <c r="A1310" s="166">
        <v>1.0858955658315781</v>
      </c>
      <c r="B1310" s="166">
        <v>-2.100026507651624</v>
      </c>
    </row>
    <row r="1311" spans="1:2" x14ac:dyDescent="0.2">
      <c r="A1311" s="166">
        <v>0.47469823287995278</v>
      </c>
      <c r="B1311" s="166">
        <v>0.62550801683103574</v>
      </c>
    </row>
    <row r="1312" spans="1:2" x14ac:dyDescent="0.2">
      <c r="A1312" s="166">
        <v>-2.5026958745143921E-2</v>
      </c>
      <c r="B1312" s="166">
        <v>0.88523148298899101</v>
      </c>
    </row>
    <row r="1313" spans="1:2" x14ac:dyDescent="0.2">
      <c r="A1313" s="166">
        <v>0.81776629920028709</v>
      </c>
      <c r="B1313" s="166">
        <v>-0.59235595565205357</v>
      </c>
    </row>
    <row r="1314" spans="1:2" x14ac:dyDescent="0.2">
      <c r="A1314" s="166">
        <v>1.3902075490173129</v>
      </c>
      <c r="B1314" s="166">
        <v>0.12354769595558231</v>
      </c>
    </row>
    <row r="1315" spans="1:2" x14ac:dyDescent="0.2">
      <c r="A1315" s="166">
        <v>0.55781030635186224</v>
      </c>
      <c r="B1315" s="166">
        <v>1.9541574337502861</v>
      </c>
    </row>
    <row r="1316" spans="1:2" x14ac:dyDescent="0.2">
      <c r="A1316" s="166">
        <v>1.0352619843380611E-2</v>
      </c>
      <c r="B1316" s="166">
        <v>-0.50574670426193669</v>
      </c>
    </row>
    <row r="1317" spans="1:2" x14ac:dyDescent="0.2">
      <c r="A1317" s="166">
        <v>-1.31183623235016</v>
      </c>
      <c r="B1317" s="166">
        <v>-1.0589075870566</v>
      </c>
    </row>
    <row r="1318" spans="1:2" x14ac:dyDescent="0.2">
      <c r="A1318" s="166">
        <v>-1.065113663075373</v>
      </c>
      <c r="B1318" s="166">
        <v>1.481663402462599</v>
      </c>
    </row>
    <row r="1319" spans="1:2" x14ac:dyDescent="0.2">
      <c r="A1319" s="166">
        <v>-0.30522470435466759</v>
      </c>
      <c r="B1319" s="166">
        <v>1.962587190530795</v>
      </c>
    </row>
    <row r="1320" spans="1:2" x14ac:dyDescent="0.2">
      <c r="A1320" s="166">
        <v>-0.60951220215928315</v>
      </c>
      <c r="B1320" s="166">
        <v>3.695671847847326E-3</v>
      </c>
    </row>
    <row r="1321" spans="1:2" x14ac:dyDescent="0.2">
      <c r="A1321" s="166">
        <v>-0.18697130298544601</v>
      </c>
      <c r="B1321" s="166">
        <v>1.011463035408356</v>
      </c>
    </row>
    <row r="1322" spans="1:2" x14ac:dyDescent="0.2">
      <c r="A1322" s="166">
        <v>5.6649924897107157E-2</v>
      </c>
      <c r="B1322" s="166">
        <v>1.3414759155308811</v>
      </c>
    </row>
    <row r="1323" spans="1:2" x14ac:dyDescent="0.2">
      <c r="A1323" s="166">
        <v>0.5296927543567308</v>
      </c>
      <c r="B1323" s="166">
        <v>-0.74248423253838403</v>
      </c>
    </row>
    <row r="1324" spans="1:2" x14ac:dyDescent="0.2">
      <c r="A1324" s="166">
        <v>-7.0498778059091216E-2</v>
      </c>
      <c r="B1324" s="166">
        <v>-0.48530583536786831</v>
      </c>
    </row>
    <row r="1325" spans="1:2" x14ac:dyDescent="0.2">
      <c r="A1325" s="166">
        <v>0.48650164382620192</v>
      </c>
      <c r="B1325" s="166">
        <v>1.230874513154735</v>
      </c>
    </row>
    <row r="1326" spans="1:2" x14ac:dyDescent="0.2">
      <c r="A1326" s="166">
        <v>6.4474414810120242E-2</v>
      </c>
      <c r="B1326" s="166">
        <v>1.685014278708509</v>
      </c>
    </row>
    <row r="1327" spans="1:2" x14ac:dyDescent="0.2">
      <c r="A1327" s="166">
        <v>-1.9754665663538711</v>
      </c>
      <c r="B1327" s="166">
        <v>0.56288086017435479</v>
      </c>
    </row>
    <row r="1328" spans="1:2" x14ac:dyDescent="0.2">
      <c r="A1328" s="166">
        <v>-0.93933539381875431</v>
      </c>
      <c r="B1328" s="166">
        <v>-0.87981435350205428</v>
      </c>
    </row>
    <row r="1329" spans="1:2" x14ac:dyDescent="0.2">
      <c r="A1329" s="166">
        <v>-0.1440875557216155</v>
      </c>
      <c r="B1329" s="166">
        <v>1.987061111699441</v>
      </c>
    </row>
    <row r="1330" spans="1:2" x14ac:dyDescent="0.2">
      <c r="A1330" s="166">
        <v>-1.209694742841108</v>
      </c>
      <c r="B1330" s="166">
        <v>-0.53097089781196449</v>
      </c>
    </row>
    <row r="1331" spans="1:2" x14ac:dyDescent="0.2">
      <c r="A1331" s="166">
        <v>0.5999287299962045</v>
      </c>
      <c r="B1331" s="166">
        <v>-0.33513778117145182</v>
      </c>
    </row>
    <row r="1332" spans="1:2" x14ac:dyDescent="0.2">
      <c r="A1332" s="166">
        <v>1.5307508323436969</v>
      </c>
      <c r="B1332" s="166">
        <v>0.34233783448962152</v>
      </c>
    </row>
    <row r="1333" spans="1:2" x14ac:dyDescent="0.2">
      <c r="A1333" s="166">
        <v>1.2187618516973171</v>
      </c>
      <c r="B1333" s="166">
        <v>1.5541604207147739</v>
      </c>
    </row>
    <row r="1334" spans="1:2" x14ac:dyDescent="0.2">
      <c r="A1334" s="166">
        <v>-0.213442870930208</v>
      </c>
      <c r="B1334" s="166">
        <v>0.85397597655222368</v>
      </c>
    </row>
    <row r="1335" spans="1:2" x14ac:dyDescent="0.2">
      <c r="A1335" s="166">
        <v>1.490726136849952</v>
      </c>
      <c r="B1335" s="166">
        <v>0.41486550036191039</v>
      </c>
    </row>
    <row r="1336" spans="1:2" x14ac:dyDescent="0.2">
      <c r="A1336" s="166">
        <v>0.14866745720211161</v>
      </c>
      <c r="B1336" s="166">
        <v>0.46328853011810622</v>
      </c>
    </row>
    <row r="1337" spans="1:2" x14ac:dyDescent="0.2">
      <c r="A1337" s="166">
        <v>-0.33708597111803928</v>
      </c>
      <c r="B1337" s="166">
        <v>4.3514668643466078E-2</v>
      </c>
    </row>
    <row r="1338" spans="1:2" x14ac:dyDescent="0.2">
      <c r="A1338" s="166">
        <v>-0.61340266354093975</v>
      </c>
      <c r="B1338" s="166">
        <v>0.5581395145185063</v>
      </c>
    </row>
    <row r="1339" spans="1:2" x14ac:dyDescent="0.2">
      <c r="A1339" s="166">
        <v>-0.30246968648812828</v>
      </c>
      <c r="B1339" s="166">
        <v>-2.529560077694303</v>
      </c>
    </row>
    <row r="1340" spans="1:2" x14ac:dyDescent="0.2">
      <c r="A1340" s="166">
        <v>-0.38817681854122882</v>
      </c>
      <c r="B1340" s="166">
        <v>-0.29660745906979841</v>
      </c>
    </row>
    <row r="1341" spans="1:2" x14ac:dyDescent="0.2">
      <c r="A1341" s="166">
        <v>0.1704162223754877</v>
      </c>
      <c r="B1341" s="166">
        <v>0.241321934916781</v>
      </c>
    </row>
    <row r="1342" spans="1:2" x14ac:dyDescent="0.2">
      <c r="A1342" s="166">
        <v>0.16057398104986459</v>
      </c>
      <c r="B1342" s="166">
        <v>-1.1510140836195071</v>
      </c>
    </row>
    <row r="1343" spans="1:2" x14ac:dyDescent="0.2">
      <c r="A1343" s="166">
        <v>3.046020153414469E-3</v>
      </c>
      <c r="B1343" s="166">
        <v>0.38632331781155999</v>
      </c>
    </row>
    <row r="1344" spans="1:2" x14ac:dyDescent="0.2">
      <c r="A1344" s="166">
        <v>0.43693816974634991</v>
      </c>
      <c r="B1344" s="166">
        <v>-0.2044712209861215</v>
      </c>
    </row>
    <row r="1345" spans="1:2" x14ac:dyDescent="0.2">
      <c r="A1345" s="166">
        <v>1.1906462747863411</v>
      </c>
      <c r="B1345" s="166">
        <v>1.75547569831549</v>
      </c>
    </row>
    <row r="1346" spans="1:2" x14ac:dyDescent="0.2">
      <c r="A1346" s="166">
        <v>0.94955413544132372</v>
      </c>
      <c r="B1346" s="166">
        <v>1.5730197252148559</v>
      </c>
    </row>
    <row r="1347" spans="1:2" x14ac:dyDescent="0.2">
      <c r="A1347" s="166">
        <v>-1.484897968449904</v>
      </c>
      <c r="B1347" s="166">
        <v>-0.46580556911816279</v>
      </c>
    </row>
    <row r="1348" spans="1:2" x14ac:dyDescent="0.2">
      <c r="A1348" s="166">
        <v>-2.5539211349019548</v>
      </c>
      <c r="B1348" s="166">
        <v>-0.15083771156669529</v>
      </c>
    </row>
    <row r="1349" spans="1:2" x14ac:dyDescent="0.2">
      <c r="A1349" s="166">
        <v>0.93431991123927371</v>
      </c>
      <c r="B1349" s="166">
        <v>-7.3947565608392593E-2</v>
      </c>
    </row>
    <row r="1350" spans="1:2" x14ac:dyDescent="0.2">
      <c r="A1350" s="166">
        <v>-1.3668786984154211</v>
      </c>
      <c r="B1350" s="166">
        <v>-0.45165947615962271</v>
      </c>
    </row>
    <row r="1351" spans="1:2" x14ac:dyDescent="0.2">
      <c r="A1351" s="166">
        <v>-0.22476540189268349</v>
      </c>
      <c r="B1351" s="166">
        <v>0.19502498402812671</v>
      </c>
    </row>
    <row r="1352" spans="1:2" x14ac:dyDescent="0.2">
      <c r="A1352" s="166">
        <v>-1.17011302605936</v>
      </c>
      <c r="B1352" s="166">
        <v>-0.7582820688875902</v>
      </c>
    </row>
    <row r="1353" spans="1:2" x14ac:dyDescent="0.2">
      <c r="A1353" s="166">
        <v>-1.8019804375800199</v>
      </c>
      <c r="B1353" s="166">
        <v>-1.1306153349375261</v>
      </c>
    </row>
    <row r="1354" spans="1:2" x14ac:dyDescent="0.2">
      <c r="A1354" s="166">
        <v>0.54146272820478802</v>
      </c>
      <c r="B1354" s="166">
        <v>0.62271122390026856</v>
      </c>
    </row>
    <row r="1355" spans="1:2" x14ac:dyDescent="0.2">
      <c r="A1355" s="166">
        <v>0.75915516030264685</v>
      </c>
      <c r="B1355" s="166">
        <v>0.62952958422181082</v>
      </c>
    </row>
    <row r="1356" spans="1:2" x14ac:dyDescent="0.2">
      <c r="A1356" s="166">
        <v>-0.57651040072671944</v>
      </c>
      <c r="B1356" s="166">
        <v>-0.80431575965999236</v>
      </c>
    </row>
    <row r="1357" spans="1:2" x14ac:dyDescent="0.2">
      <c r="A1357" s="166">
        <v>-2.5910422921449099</v>
      </c>
      <c r="B1357" s="166">
        <v>0.8953554307625996</v>
      </c>
    </row>
    <row r="1358" spans="1:2" x14ac:dyDescent="0.2">
      <c r="A1358" s="166">
        <v>-0.54624444825248275</v>
      </c>
      <c r="B1358" s="166">
        <v>-0.63157772916533139</v>
      </c>
    </row>
    <row r="1359" spans="1:2" x14ac:dyDescent="0.2">
      <c r="A1359" s="166">
        <v>0.39180400540254651</v>
      </c>
      <c r="B1359" s="166">
        <v>0.25316523803798119</v>
      </c>
    </row>
    <row r="1360" spans="1:2" x14ac:dyDescent="0.2">
      <c r="A1360" s="166">
        <v>-1.478911568774129</v>
      </c>
      <c r="B1360" s="166">
        <v>0.82034401261245604</v>
      </c>
    </row>
    <row r="1361" spans="1:2" x14ac:dyDescent="0.2">
      <c r="A1361" s="166">
        <v>0.18335991977915561</v>
      </c>
      <c r="B1361" s="166">
        <v>-3.3612564703713009E-2</v>
      </c>
    </row>
    <row r="1362" spans="1:2" x14ac:dyDescent="0.2">
      <c r="A1362" s="166">
        <v>-1.5309849172995559E-2</v>
      </c>
      <c r="B1362" s="166">
        <v>0.45474091214113438</v>
      </c>
    </row>
    <row r="1363" spans="1:2" x14ac:dyDescent="0.2">
      <c r="A1363" s="166">
        <v>0.57929149960108839</v>
      </c>
      <c r="B1363" s="166">
        <v>-0.51642964388757173</v>
      </c>
    </row>
    <row r="1364" spans="1:2" x14ac:dyDescent="0.2">
      <c r="A1364" s="166">
        <v>0.1195803684141533</v>
      </c>
      <c r="B1364" s="166">
        <v>-0.1964665834280972</v>
      </c>
    </row>
    <row r="1365" spans="1:2" x14ac:dyDescent="0.2">
      <c r="A1365" s="166">
        <v>-0.97306894088155549</v>
      </c>
      <c r="B1365" s="166">
        <v>-0.20585943088034039</v>
      </c>
    </row>
    <row r="1366" spans="1:2" x14ac:dyDescent="0.2">
      <c r="A1366" s="166">
        <v>1.1965715016644911</v>
      </c>
      <c r="B1366" s="166">
        <v>-0.74657834654023891</v>
      </c>
    </row>
    <row r="1367" spans="1:2" x14ac:dyDescent="0.2">
      <c r="A1367" s="166">
        <v>-0.15852957302696999</v>
      </c>
      <c r="B1367" s="166">
        <v>-0.17677416311578209</v>
      </c>
    </row>
    <row r="1368" spans="1:2" x14ac:dyDescent="0.2">
      <c r="A1368" s="166">
        <v>-2.730453950993186E-2</v>
      </c>
      <c r="B1368" s="166">
        <v>-1.5486182988637469</v>
      </c>
    </row>
    <row r="1369" spans="1:2" x14ac:dyDescent="0.2">
      <c r="A1369" s="166">
        <v>-0.93326795907319604</v>
      </c>
      <c r="B1369" s="166">
        <v>-0.49115374714210469</v>
      </c>
    </row>
    <row r="1370" spans="1:2" x14ac:dyDescent="0.2">
      <c r="A1370" s="166">
        <v>-0.44328225119151032</v>
      </c>
      <c r="B1370" s="166">
        <v>-0.28487549336967077</v>
      </c>
    </row>
    <row r="1371" spans="1:2" x14ac:dyDescent="0.2">
      <c r="A1371" s="166">
        <v>-0.88480271402690092</v>
      </c>
      <c r="B1371" s="166">
        <v>-0.25617975249538011</v>
      </c>
    </row>
    <row r="1372" spans="1:2" x14ac:dyDescent="0.2">
      <c r="A1372" s="166">
        <v>-0.17294605992342299</v>
      </c>
      <c r="B1372" s="166">
        <v>-0.24149744587077879</v>
      </c>
    </row>
    <row r="1373" spans="1:2" x14ac:dyDescent="0.2">
      <c r="A1373" s="166">
        <v>1.711708480142343</v>
      </c>
      <c r="B1373" s="166">
        <v>-6.1764199860128932E-2</v>
      </c>
    </row>
    <row r="1374" spans="1:2" x14ac:dyDescent="0.2">
      <c r="A1374" s="166">
        <v>-1.3719011429313559</v>
      </c>
      <c r="B1374" s="166">
        <v>0.47944151808606389</v>
      </c>
    </row>
    <row r="1375" spans="1:2" x14ac:dyDescent="0.2">
      <c r="A1375" s="166">
        <v>-1.6135613978767409</v>
      </c>
      <c r="B1375" s="166">
        <v>0.87451707413252255</v>
      </c>
    </row>
    <row r="1376" spans="1:2" x14ac:dyDescent="0.2">
      <c r="A1376" s="166">
        <v>1.471170327493609</v>
      </c>
      <c r="B1376" s="166">
        <v>-0.6497652268482671</v>
      </c>
    </row>
    <row r="1377" spans="1:2" x14ac:dyDescent="0.2">
      <c r="A1377" s="166">
        <v>-0.20932367715186609</v>
      </c>
      <c r="B1377" s="166">
        <v>-1.203200855389144</v>
      </c>
    </row>
    <row r="1378" spans="1:2" x14ac:dyDescent="0.2">
      <c r="A1378" s="166">
        <v>-0.66907273865991657</v>
      </c>
      <c r="B1378" s="166">
        <v>-1.042044412243103</v>
      </c>
    </row>
    <row r="1379" spans="1:2" x14ac:dyDescent="0.2">
      <c r="A1379" s="166">
        <v>1.039904687396076</v>
      </c>
      <c r="B1379" s="166">
        <v>-0.48720292119492709</v>
      </c>
    </row>
    <row r="1380" spans="1:2" x14ac:dyDescent="0.2">
      <c r="A1380" s="166">
        <v>-0.60561553973686411</v>
      </c>
      <c r="B1380" s="166">
        <v>-0.35192131781650909</v>
      </c>
    </row>
    <row r="1381" spans="1:2" x14ac:dyDescent="0.2">
      <c r="A1381" s="166">
        <v>1.826009713546936</v>
      </c>
      <c r="B1381" s="166">
        <v>-0.76999606619745731</v>
      </c>
    </row>
    <row r="1382" spans="1:2" x14ac:dyDescent="0.2">
      <c r="A1382" s="166">
        <v>0.67792587133926907</v>
      </c>
      <c r="B1382" s="166">
        <v>-1.296116664249894</v>
      </c>
    </row>
    <row r="1383" spans="1:2" x14ac:dyDescent="0.2">
      <c r="A1383" s="166">
        <v>-0.48791140814570272</v>
      </c>
      <c r="B1383" s="166">
        <v>-0.4561208274741882</v>
      </c>
    </row>
    <row r="1384" spans="1:2" x14ac:dyDescent="0.2">
      <c r="A1384" s="166">
        <v>2.157308213265503</v>
      </c>
      <c r="B1384" s="166">
        <v>0.1814266201139714</v>
      </c>
    </row>
    <row r="1385" spans="1:2" x14ac:dyDescent="0.2">
      <c r="A1385" s="166">
        <v>-0.6057149230033384</v>
      </c>
      <c r="B1385" s="166">
        <v>0.59502946583556471</v>
      </c>
    </row>
    <row r="1386" spans="1:2" x14ac:dyDescent="0.2">
      <c r="A1386" s="166">
        <v>0.74209537200930697</v>
      </c>
      <c r="B1386" s="166">
        <v>-0.55742305310832119</v>
      </c>
    </row>
    <row r="1387" spans="1:2" x14ac:dyDescent="0.2">
      <c r="A1387" s="166">
        <v>0.29929258040649193</v>
      </c>
      <c r="B1387" s="166">
        <v>-0.41299782214343411</v>
      </c>
    </row>
    <row r="1388" spans="1:2" x14ac:dyDescent="0.2">
      <c r="A1388" s="166">
        <v>1.3017412893987981</v>
      </c>
      <c r="B1388" s="166">
        <v>-0.92669830884731075</v>
      </c>
    </row>
    <row r="1389" spans="1:2" x14ac:dyDescent="0.2">
      <c r="A1389" s="166">
        <v>1.5615111967268529</v>
      </c>
      <c r="B1389" s="166">
        <v>-3.1439170374776421E-2</v>
      </c>
    </row>
    <row r="1390" spans="1:2" x14ac:dyDescent="0.2">
      <c r="A1390" s="166">
        <v>3.2004149065766617E-2</v>
      </c>
      <c r="B1390" s="166">
        <v>-0.8484286341908146</v>
      </c>
    </row>
    <row r="1391" spans="1:2" x14ac:dyDescent="0.2">
      <c r="A1391" s="166">
        <v>-0.75341787034618346</v>
      </c>
      <c r="B1391" s="166">
        <v>0.5731278132412001</v>
      </c>
    </row>
    <row r="1392" spans="1:2" x14ac:dyDescent="0.2">
      <c r="A1392" s="166">
        <v>0.45997214293911642</v>
      </c>
      <c r="B1392" s="166">
        <v>-1.785866491934111</v>
      </c>
    </row>
    <row r="1393" spans="1:2" x14ac:dyDescent="0.2">
      <c r="A1393" s="166">
        <v>-0.67771536975210611</v>
      </c>
      <c r="B1393" s="166">
        <v>-0.35962967245246241</v>
      </c>
    </row>
    <row r="1394" spans="1:2" x14ac:dyDescent="0.2">
      <c r="A1394" s="166">
        <v>2.013387247526623</v>
      </c>
      <c r="B1394" s="166">
        <v>0.3011073391917421</v>
      </c>
    </row>
    <row r="1395" spans="1:2" x14ac:dyDescent="0.2">
      <c r="A1395" s="166">
        <v>0.13653533108273741</v>
      </c>
      <c r="B1395" s="166">
        <v>0.18383451632250439</v>
      </c>
    </row>
    <row r="1396" spans="1:2" x14ac:dyDescent="0.2">
      <c r="A1396" s="166">
        <v>-0.36532155131210869</v>
      </c>
      <c r="B1396" s="166">
        <v>2.693033663980497</v>
      </c>
    </row>
    <row r="1397" spans="1:2" x14ac:dyDescent="0.2">
      <c r="A1397" s="166">
        <v>0.18468030586490841</v>
      </c>
      <c r="B1397" s="166">
        <v>0.34980002456790749</v>
      </c>
    </row>
    <row r="1398" spans="1:2" x14ac:dyDescent="0.2">
      <c r="A1398" s="166">
        <v>-1.347126289529696</v>
      </c>
      <c r="B1398" s="166">
        <v>-1.00405459684201</v>
      </c>
    </row>
    <row r="1399" spans="1:2" x14ac:dyDescent="0.2">
      <c r="A1399" s="166">
        <v>-0.97161403851065153</v>
      </c>
      <c r="B1399" s="166">
        <v>-9.5464247089073029E-2</v>
      </c>
    </row>
    <row r="1400" spans="1:2" x14ac:dyDescent="0.2">
      <c r="A1400" s="166">
        <v>1.2004139079444249</v>
      </c>
      <c r="B1400" s="166">
        <v>-1.776246333466452</v>
      </c>
    </row>
    <row r="1401" spans="1:2" x14ac:dyDescent="0.2">
      <c r="A1401" s="166">
        <v>-0.65689427897139574</v>
      </c>
      <c r="B1401" s="166">
        <v>-8.0599749296760878E-2</v>
      </c>
    </row>
    <row r="1402" spans="1:2" x14ac:dyDescent="0.2">
      <c r="A1402" s="166">
        <v>-1.04691098268194</v>
      </c>
      <c r="B1402" s="166">
        <v>-0.83305605700075869</v>
      </c>
    </row>
    <row r="1403" spans="1:2" x14ac:dyDescent="0.2">
      <c r="A1403" s="166">
        <v>0.53665275252728617</v>
      </c>
      <c r="B1403" s="166">
        <v>0.91539027556016173</v>
      </c>
    </row>
    <row r="1404" spans="1:2" x14ac:dyDescent="0.2">
      <c r="A1404" s="166">
        <v>1.1857041546629969</v>
      </c>
      <c r="B1404" s="166">
        <v>-0.54954027459553489</v>
      </c>
    </row>
    <row r="1405" spans="1:2" x14ac:dyDescent="0.2">
      <c r="A1405" s="166">
        <v>0.71895331066506674</v>
      </c>
      <c r="B1405" s="166">
        <v>-0.1167659157952466</v>
      </c>
    </row>
    <row r="1406" spans="1:2" x14ac:dyDescent="0.2">
      <c r="A1406" s="166">
        <v>0.99604768580581637</v>
      </c>
      <c r="B1406" s="166">
        <v>-0.63555784140440341</v>
      </c>
    </row>
    <row r="1407" spans="1:2" x14ac:dyDescent="0.2">
      <c r="A1407" s="166">
        <v>-0.75679508856946076</v>
      </c>
      <c r="B1407" s="166">
        <v>1.7388513518533311</v>
      </c>
    </row>
    <row r="1408" spans="1:2" x14ac:dyDescent="0.2">
      <c r="A1408" s="166">
        <v>-1.421810666741844</v>
      </c>
      <c r="B1408" s="166">
        <v>-0.32124276611791169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690C5-CA2F-D346-9ACF-F48A77AA3AC9}">
  <dimension ref="A1:F47"/>
  <sheetViews>
    <sheetView showGridLines="0" topLeftCell="A3" workbookViewId="0">
      <selection activeCell="C41" sqref="C41"/>
    </sheetView>
  </sheetViews>
  <sheetFormatPr baseColWidth="10" defaultRowHeight="15" x14ac:dyDescent="0.2"/>
  <cols>
    <col min="2" max="2" width="25.6640625" customWidth="1"/>
    <col min="3" max="3" width="12.1640625" bestFit="1" customWidth="1"/>
    <col min="4" max="4" width="5.5" bestFit="1" customWidth="1"/>
    <col min="5" max="5" width="12.1640625" bestFit="1" customWidth="1"/>
    <col min="6" max="6" width="6" bestFit="1" customWidth="1"/>
  </cols>
  <sheetData>
    <row r="1" spans="2:6" s="63" customFormat="1" ht="16" x14ac:dyDescent="0.2">
      <c r="B1" s="63" t="s">
        <v>152</v>
      </c>
    </row>
    <row r="2" spans="2:6" x14ac:dyDescent="0.2">
      <c r="B2" s="48" t="s">
        <v>144</v>
      </c>
    </row>
    <row r="3" spans="2:6" x14ac:dyDescent="0.2">
      <c r="B3" s="48" t="s">
        <v>148</v>
      </c>
    </row>
    <row r="4" spans="2:6" ht="16" customHeight="1" x14ac:dyDescent="0.2">
      <c r="B4" s="48" t="s">
        <v>145</v>
      </c>
    </row>
    <row r="5" spans="2:6" ht="16" customHeight="1" x14ac:dyDescent="0.2">
      <c r="B5" s="48" t="s">
        <v>146</v>
      </c>
    </row>
    <row r="6" spans="2:6" ht="16" customHeight="1" x14ac:dyDescent="0.2">
      <c r="B6" s="48" t="s">
        <v>147</v>
      </c>
    </row>
    <row r="7" spans="2:6" ht="16" customHeight="1" x14ac:dyDescent="0.2">
      <c r="B7" s="48" t="s">
        <v>149</v>
      </c>
    </row>
    <row r="8" spans="2:6" ht="16" customHeight="1" x14ac:dyDescent="0.2">
      <c r="B8" s="48"/>
    </row>
    <row r="10" spans="2:6" ht="21" x14ac:dyDescent="0.25">
      <c r="B10" s="47" t="s">
        <v>137</v>
      </c>
    </row>
    <row r="11" spans="2:6" x14ac:dyDescent="0.2">
      <c r="C11" s="145" t="s">
        <v>138</v>
      </c>
      <c r="D11" s="145"/>
      <c r="E11" s="143" t="s">
        <v>139</v>
      </c>
      <c r="F11" s="144"/>
    </row>
    <row r="12" spans="2:6" x14ac:dyDescent="0.2">
      <c r="B12" s="1"/>
      <c r="C12" s="45" t="s">
        <v>128</v>
      </c>
      <c r="D12" s="43" t="s">
        <v>127</v>
      </c>
      <c r="E12" s="46" t="s">
        <v>128</v>
      </c>
      <c r="F12" s="44" t="s">
        <v>127</v>
      </c>
    </row>
    <row r="13" spans="2:6" x14ac:dyDescent="0.2">
      <c r="B13" s="35" t="s">
        <v>133</v>
      </c>
      <c r="C13" s="11">
        <f>'Children (0-20)'!F3</f>
        <v>65501403.519999787</v>
      </c>
      <c r="D13" s="18">
        <f t="shared" ref="D13:D19" si="0">C13/C$18</f>
        <v>0.16901090793758239</v>
      </c>
      <c r="E13" s="15">
        <f>'SD compared with...'!F2-'Support Costs Summary'!C13</f>
        <v>65103593.230024517</v>
      </c>
      <c r="F13" s="19">
        <f t="shared" ref="F13:F19" si="1">E13/E$18</f>
        <v>8.7860576479829755E-2</v>
      </c>
    </row>
    <row r="14" spans="2:6" x14ac:dyDescent="0.2">
      <c r="B14" s="36" t="s">
        <v>48</v>
      </c>
      <c r="C14" s="11">
        <f>'Children (0-20)'!F23</f>
        <v>69799664.740001127</v>
      </c>
      <c r="D14" s="18">
        <f t="shared" si="0"/>
        <v>0.1801015562642784</v>
      </c>
      <c r="E14" s="15">
        <f>'SD compared with...'!F26-'Support Costs Summary'!C14</f>
        <v>92965144.599985585</v>
      </c>
      <c r="F14" s="19">
        <f t="shared" si="1"/>
        <v>0.12546114264732403</v>
      </c>
    </row>
    <row r="15" spans="2:6" x14ac:dyDescent="0.2">
      <c r="B15" s="37" t="s">
        <v>136</v>
      </c>
      <c r="C15" s="12">
        <f>C13+C14</f>
        <v>135301068.26000091</v>
      </c>
      <c r="D15" s="13">
        <f t="shared" si="0"/>
        <v>0.34911246420186076</v>
      </c>
      <c r="E15" s="16">
        <f>E13+E14</f>
        <v>158068737.83001012</v>
      </c>
      <c r="F15" s="17">
        <f t="shared" si="1"/>
        <v>0.21332171912715381</v>
      </c>
    </row>
    <row r="16" spans="2:6" x14ac:dyDescent="0.2">
      <c r="B16" s="36" t="s">
        <v>54</v>
      </c>
      <c r="C16" s="28">
        <f>'Children (0-20)'!F26</f>
        <v>16360339.35</v>
      </c>
      <c r="D16" s="29">
        <f t="shared" si="0"/>
        <v>4.2213993275215626E-2</v>
      </c>
      <c r="E16" s="30">
        <f>'SD compared with...'!F29-'Support Costs Summary'!C16</f>
        <v>16689122.769999998</v>
      </c>
      <c r="F16" s="31">
        <f t="shared" si="1"/>
        <v>2.25228113344536E-2</v>
      </c>
    </row>
    <row r="17" spans="2:6" x14ac:dyDescent="0.2">
      <c r="B17" s="37" t="s">
        <v>135</v>
      </c>
      <c r="C17" s="12">
        <f>C15+C16</f>
        <v>151661407.61000091</v>
      </c>
      <c r="D17" s="13">
        <f t="shared" si="0"/>
        <v>0.39132645747707639</v>
      </c>
      <c r="E17" s="16">
        <f>E15+E16</f>
        <v>174757860.60001013</v>
      </c>
      <c r="F17" s="17">
        <f t="shared" si="1"/>
        <v>0.23584453046160742</v>
      </c>
    </row>
    <row r="18" spans="2:6" ht="16" x14ac:dyDescent="0.2">
      <c r="B18" s="38" t="s">
        <v>134</v>
      </c>
      <c r="C18" s="39">
        <f>'Children (0-20)'!F29</f>
        <v>387557254.85002536</v>
      </c>
      <c r="D18" s="40">
        <f t="shared" si="0"/>
        <v>1</v>
      </c>
      <c r="E18" s="41">
        <f>'SD compared with...'!F32-'Support Costs Summary'!C18</f>
        <v>740987549.1196034</v>
      </c>
      <c r="F18" s="42">
        <f t="shared" si="1"/>
        <v>1</v>
      </c>
    </row>
    <row r="19" spans="2:6" ht="16" x14ac:dyDescent="0.2">
      <c r="B19" s="50" t="s">
        <v>150</v>
      </c>
      <c r="C19" s="39">
        <f>C18-C17</f>
        <v>235895847.24002445</v>
      </c>
      <c r="D19" s="40">
        <f t="shared" si="0"/>
        <v>0.60867354252292361</v>
      </c>
      <c r="E19" s="41">
        <f>E18-E17</f>
        <v>566229688.51959324</v>
      </c>
      <c r="F19" s="42">
        <f t="shared" si="1"/>
        <v>0.76415546953839253</v>
      </c>
    </row>
    <row r="20" spans="2:6" x14ac:dyDescent="0.2">
      <c r="B20" s="1"/>
      <c r="C20" s="10"/>
      <c r="D20" s="1"/>
      <c r="E20" s="10"/>
      <c r="F20" s="1"/>
    </row>
    <row r="21" spans="2:6" x14ac:dyDescent="0.2">
      <c r="B21" s="48" t="s">
        <v>140</v>
      </c>
      <c r="C21" s="49" t="s">
        <v>141</v>
      </c>
    </row>
    <row r="22" spans="2:6" x14ac:dyDescent="0.2">
      <c r="C22" s="48" t="s">
        <v>142</v>
      </c>
    </row>
    <row r="23" spans="2:6" x14ac:dyDescent="0.2">
      <c r="C23" s="48" t="s">
        <v>143</v>
      </c>
    </row>
    <row r="40" spans="1:3" x14ac:dyDescent="0.2">
      <c r="C40" s="49" t="s">
        <v>172</v>
      </c>
    </row>
    <row r="46" spans="1:3" x14ac:dyDescent="0.2">
      <c r="A46" s="48" t="s">
        <v>171</v>
      </c>
      <c r="B46" s="146">
        <v>652577775</v>
      </c>
    </row>
    <row r="47" spans="1:3" ht="18" x14ac:dyDescent="0.2">
      <c r="A47" s="87">
        <v>3615</v>
      </c>
      <c r="B47" s="146"/>
      <c r="C47" s="88">
        <f>B46/A47</f>
        <v>180519.4398340249</v>
      </c>
    </row>
  </sheetData>
  <mergeCells count="3">
    <mergeCell ref="E11:F11"/>
    <mergeCell ref="C11:D11"/>
    <mergeCell ref="B46:B47"/>
  </mergeCells>
  <hyperlinks>
    <hyperlink ref="C21" r:id="rId1" xr:uid="{3D91BFA8-9BD1-E64E-9302-1B19DF1E7EAC}"/>
    <hyperlink ref="C40" r:id="rId2" xr:uid="{CD2E4A47-9A6E-184E-94D3-02B95F297EF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853BD-B13E-974A-9CD3-A10CFEB0B00B}">
  <dimension ref="B1:L33"/>
  <sheetViews>
    <sheetView showGridLines="0" tabSelected="1" zoomScale="139" zoomScaleNormal="140" workbookViewId="0">
      <selection activeCell="B2" sqref="B2"/>
    </sheetView>
  </sheetViews>
  <sheetFormatPr baseColWidth="10" defaultRowHeight="15" x14ac:dyDescent="0.2"/>
  <cols>
    <col min="2" max="2" width="23.83203125" customWidth="1"/>
    <col min="3" max="3" width="11" bestFit="1" customWidth="1"/>
    <col min="4" max="5" width="13.33203125" bestFit="1" customWidth="1"/>
  </cols>
  <sheetData>
    <row r="1" spans="2:12" x14ac:dyDescent="0.2">
      <c r="B1" s="48" t="s">
        <v>230</v>
      </c>
    </row>
    <row r="2" spans="2:12" x14ac:dyDescent="0.2">
      <c r="B2" s="48" t="s">
        <v>154</v>
      </c>
    </row>
    <row r="3" spans="2:12" x14ac:dyDescent="0.2">
      <c r="B3" s="48"/>
      <c r="I3" s="65"/>
      <c r="J3" s="65"/>
      <c r="K3" s="65"/>
    </row>
    <row r="4" spans="2:12" x14ac:dyDescent="0.2">
      <c r="I4" s="65"/>
      <c r="J4" s="65"/>
      <c r="K4" s="65"/>
    </row>
    <row r="5" spans="2:12" ht="21" x14ac:dyDescent="0.25">
      <c r="B5" s="51"/>
      <c r="C5" s="148" t="s">
        <v>155</v>
      </c>
      <c r="D5" s="148"/>
      <c r="E5" s="148"/>
      <c r="F5" s="148"/>
      <c r="G5" s="148"/>
      <c r="H5" s="148"/>
      <c r="I5" s="66"/>
      <c r="J5" s="66"/>
      <c r="K5" s="65"/>
    </row>
    <row r="6" spans="2:12" s="71" customFormat="1" ht="19" x14ac:dyDescent="0.25">
      <c r="B6" s="69" t="s">
        <v>156</v>
      </c>
      <c r="C6" s="147" t="s">
        <v>158</v>
      </c>
      <c r="D6" s="147"/>
      <c r="E6" s="147"/>
      <c r="F6" s="147" t="s">
        <v>159</v>
      </c>
      <c r="G6" s="147"/>
      <c r="H6" s="147"/>
      <c r="I6" s="70"/>
      <c r="J6" s="70"/>
    </row>
    <row r="7" spans="2:12" s="48" customFormat="1" x14ac:dyDescent="0.2">
      <c r="B7" s="64" t="s">
        <v>157</v>
      </c>
      <c r="C7" s="67" t="s">
        <v>160</v>
      </c>
      <c r="D7" s="67" t="s">
        <v>161</v>
      </c>
      <c r="E7" s="67" t="s">
        <v>162</v>
      </c>
      <c r="F7" s="67" t="s">
        <v>160</v>
      </c>
      <c r="G7" s="67" t="s">
        <v>161</v>
      </c>
      <c r="H7" s="67" t="s">
        <v>162</v>
      </c>
      <c r="I7" s="68"/>
      <c r="J7" s="68"/>
    </row>
    <row r="8" spans="2:12" x14ac:dyDescent="0.2">
      <c r="B8" s="51"/>
      <c r="C8" s="52">
        <v>1</v>
      </c>
      <c r="D8" s="53">
        <v>3</v>
      </c>
      <c r="E8" s="53">
        <v>5</v>
      </c>
      <c r="F8" s="53">
        <v>2</v>
      </c>
      <c r="G8" s="53">
        <v>4</v>
      </c>
      <c r="H8" s="53">
        <v>6</v>
      </c>
      <c r="I8" s="53" t="s">
        <v>151</v>
      </c>
      <c r="J8" s="53" t="s">
        <v>131</v>
      </c>
    </row>
    <row r="9" spans="2:12" x14ac:dyDescent="0.2">
      <c r="B9" s="54" t="s">
        <v>129</v>
      </c>
      <c r="C9" s="168">
        <v>5426</v>
      </c>
      <c r="D9" s="168">
        <v>12397</v>
      </c>
      <c r="E9" s="168">
        <v>1982</v>
      </c>
      <c r="F9" s="168">
        <f>'ISPM 2'!E23</f>
        <v>281</v>
      </c>
      <c r="G9" s="55">
        <f>'ISPM 4'!E30</f>
        <v>7498</v>
      </c>
      <c r="H9" s="55">
        <f>'ISPM 6'!E27</f>
        <v>2384</v>
      </c>
      <c r="I9" s="55">
        <v>114</v>
      </c>
      <c r="J9" s="55">
        <f>'SD compared with...'!E32</f>
        <v>30082</v>
      </c>
      <c r="L9" s="170"/>
    </row>
    <row r="10" spans="2:12" x14ac:dyDescent="0.2">
      <c r="B10" s="56" t="s">
        <v>164</v>
      </c>
      <c r="C10" s="169">
        <v>15776</v>
      </c>
      <c r="D10" s="169">
        <v>29715</v>
      </c>
      <c r="E10" s="169">
        <v>7183</v>
      </c>
      <c r="F10" s="169">
        <f>'ISPM 2'!E38</f>
        <v>481</v>
      </c>
      <c r="G10" s="57">
        <v>8120</v>
      </c>
      <c r="H10" s="57">
        <f>'ISPM 6'!E46</f>
        <v>3211</v>
      </c>
      <c r="I10" s="57">
        <v>1248</v>
      </c>
      <c r="J10" s="57">
        <f>'SD compared with...'!E56</f>
        <v>65734</v>
      </c>
      <c r="L10" s="170"/>
    </row>
    <row r="11" spans="2:12" x14ac:dyDescent="0.2">
      <c r="B11" s="58" t="s">
        <v>130</v>
      </c>
      <c r="C11" s="59">
        <v>27221</v>
      </c>
      <c r="D11" s="59">
        <v>37775</v>
      </c>
      <c r="E11" s="59">
        <v>43363</v>
      </c>
      <c r="F11" s="59">
        <f>'ISPM 2'!I23</f>
        <v>35362.66546788987</v>
      </c>
      <c r="G11" s="59">
        <f>'ISPM 4'!I30</f>
        <v>46807.730077884044</v>
      </c>
      <c r="H11" s="59">
        <f>'ISPM 6'!I27</f>
        <v>54066.702933755201</v>
      </c>
      <c r="I11" s="59">
        <v>36333</v>
      </c>
      <c r="J11" s="59">
        <f>'SD compared with...'!G32</f>
        <v>37515.617444638949</v>
      </c>
    </row>
    <row r="12" spans="2:12" x14ac:dyDescent="0.2">
      <c r="B12" s="56" t="s">
        <v>165</v>
      </c>
      <c r="C12" s="60">
        <v>54331</v>
      </c>
      <c r="D12" s="60">
        <v>102474</v>
      </c>
      <c r="E12" s="60">
        <v>153132</v>
      </c>
      <c r="F12" s="60">
        <f>'ISPM 2'!I38</f>
        <v>136995.36073215408</v>
      </c>
      <c r="G12" s="60">
        <v>153067</v>
      </c>
      <c r="H12" s="60">
        <f>'ISPM 6'!I46</f>
        <v>167671.55041018876</v>
      </c>
      <c r="I12" s="60">
        <v>123299</v>
      </c>
      <c r="J12" s="60">
        <f>'SD compared with...'!G56</f>
        <v>102699.58549710928</v>
      </c>
    </row>
    <row r="13" spans="2:12" x14ac:dyDescent="0.2">
      <c r="B13" s="58" t="s">
        <v>163</v>
      </c>
      <c r="C13" s="61">
        <f t="shared" ref="C13:G13" si="0">C9/(C9+C10)</f>
        <v>0.25591925290066975</v>
      </c>
      <c r="D13" s="61">
        <f t="shared" si="0"/>
        <v>0.29438164893617019</v>
      </c>
      <c r="E13" s="61">
        <f t="shared" si="0"/>
        <v>0.21625750136388433</v>
      </c>
      <c r="F13" s="61">
        <f t="shared" si="0"/>
        <v>0.36876640419947504</v>
      </c>
      <c r="G13" s="61">
        <f t="shared" si="0"/>
        <v>0.48008707901139713</v>
      </c>
      <c r="H13" s="61">
        <f>H9/(H9+H10)</f>
        <v>0.42609472743520999</v>
      </c>
      <c r="I13" s="61">
        <f t="shared" ref="I13:J13" si="1">I9/(I9+I10)</f>
        <v>8.3700440528634359E-2</v>
      </c>
      <c r="J13" s="61">
        <f t="shared" si="1"/>
        <v>0.31395591550471735</v>
      </c>
    </row>
    <row r="14" spans="2:12" x14ac:dyDescent="0.2">
      <c r="B14" s="58" t="s">
        <v>132</v>
      </c>
      <c r="C14" s="62">
        <f t="shared" ref="C14:G14" si="2">C11/C12</f>
        <v>0.50102151626143454</v>
      </c>
      <c r="D14" s="62">
        <f t="shared" si="2"/>
        <v>0.36863009153541387</v>
      </c>
      <c r="E14" s="62">
        <f t="shared" si="2"/>
        <v>0.28317399367865631</v>
      </c>
      <c r="F14" s="62">
        <f t="shared" si="2"/>
        <v>0.25813038688973594</v>
      </c>
      <c r="G14" s="62">
        <f t="shared" si="2"/>
        <v>0.30579896436125387</v>
      </c>
      <c r="H14" s="62">
        <f>H11/H12</f>
        <v>0.32245603265125994</v>
      </c>
      <c r="I14" s="62">
        <f t="shared" ref="I14:J14" si="3">I11/I12</f>
        <v>0.29467392274065485</v>
      </c>
      <c r="J14" s="62">
        <f t="shared" si="3"/>
        <v>0.36529473087011549</v>
      </c>
    </row>
    <row r="17" spans="2:8" x14ac:dyDescent="0.2">
      <c r="B17" s="48" t="s">
        <v>140</v>
      </c>
      <c r="C17" s="49" t="s">
        <v>141</v>
      </c>
    </row>
    <row r="18" spans="2:8" x14ac:dyDescent="0.2">
      <c r="C18" s="48" t="s">
        <v>142</v>
      </c>
    </row>
    <row r="19" spans="2:8" x14ac:dyDescent="0.2">
      <c r="C19" s="48" t="s">
        <v>153</v>
      </c>
    </row>
    <row r="21" spans="2:8" x14ac:dyDescent="0.2">
      <c r="B21" s="48" t="s">
        <v>215</v>
      </c>
      <c r="C21" s="118">
        <f>C9/$J9</f>
        <v>0.18037364536932385</v>
      </c>
      <c r="D21" s="118">
        <f t="shared" ref="D21:H21" si="4">D9/$J9</f>
        <v>0.41210690778538661</v>
      </c>
      <c r="E21" s="118">
        <f t="shared" si="4"/>
        <v>6.5886576690379631E-2</v>
      </c>
      <c r="F21" s="118">
        <f t="shared" si="4"/>
        <v>9.341134233096203E-3</v>
      </c>
      <c r="G21" s="118">
        <f t="shared" si="4"/>
        <v>0.24925204441194068</v>
      </c>
      <c r="H21" s="118">
        <f t="shared" si="4"/>
        <v>7.9250049863705874E-2</v>
      </c>
    </row>
    <row r="22" spans="2:8" x14ac:dyDescent="0.2">
      <c r="B22" s="48" t="s">
        <v>216</v>
      </c>
      <c r="C22" s="118">
        <f>C10/$J10</f>
        <v>0.23999756594760702</v>
      </c>
      <c r="D22" s="118">
        <f t="shared" ref="D22:H22" si="5">D10/$J10</f>
        <v>0.45204916785833815</v>
      </c>
      <c r="E22" s="118">
        <f t="shared" si="5"/>
        <v>0.10927373961724526</v>
      </c>
      <c r="F22" s="118">
        <f t="shared" si="5"/>
        <v>7.3173700063893874E-3</v>
      </c>
      <c r="G22" s="118">
        <f t="shared" si="5"/>
        <v>0.12352815894362126</v>
      </c>
      <c r="H22" s="118">
        <f t="shared" si="5"/>
        <v>4.8848388961572398E-2</v>
      </c>
    </row>
    <row r="27" spans="2:8" ht="32" x14ac:dyDescent="0.2">
      <c r="C27" s="54" t="s">
        <v>219</v>
      </c>
      <c r="D27" s="199" t="s">
        <v>217</v>
      </c>
      <c r="E27" s="67" t="s">
        <v>218</v>
      </c>
    </row>
    <row r="28" spans="2:8" ht="17" x14ac:dyDescent="0.2">
      <c r="C28" s="200">
        <v>1</v>
      </c>
      <c r="D28" s="202">
        <f>C22</f>
        <v>0.23999756594760702</v>
      </c>
      <c r="E28" s="202">
        <v>0.18</v>
      </c>
    </row>
    <row r="29" spans="2:8" ht="17" x14ac:dyDescent="0.2">
      <c r="C29" s="201">
        <v>2</v>
      </c>
      <c r="D29" s="203">
        <f>F22</f>
        <v>7.3173700063893874E-3</v>
      </c>
      <c r="E29" s="203">
        <f>F21</f>
        <v>9.341134233096203E-3</v>
      </c>
    </row>
    <row r="30" spans="2:8" ht="17" x14ac:dyDescent="0.2">
      <c r="C30" s="201">
        <v>3</v>
      </c>
      <c r="D30" s="203">
        <f>D22</f>
        <v>0.45204916785833815</v>
      </c>
      <c r="E30" s="203">
        <f>D21</f>
        <v>0.41210690778538661</v>
      </c>
    </row>
    <row r="31" spans="2:8" ht="17" x14ac:dyDescent="0.2">
      <c r="C31" s="201">
        <v>4</v>
      </c>
      <c r="D31" s="203">
        <f>G22</f>
        <v>0.12352815894362126</v>
      </c>
      <c r="E31" s="203">
        <f>G21</f>
        <v>0.24925204441194068</v>
      </c>
    </row>
    <row r="32" spans="2:8" ht="17" x14ac:dyDescent="0.2">
      <c r="C32" s="201">
        <v>5</v>
      </c>
      <c r="D32" s="203">
        <f>E22</f>
        <v>0.10927373961724526</v>
      </c>
      <c r="E32" s="203">
        <f>E21</f>
        <v>6.5886576690379631E-2</v>
      </c>
    </row>
    <row r="33" spans="3:5" ht="17" x14ac:dyDescent="0.2">
      <c r="C33" s="201">
        <v>6</v>
      </c>
      <c r="D33" s="203">
        <f>H22</f>
        <v>4.8848388961572398E-2</v>
      </c>
      <c r="E33" s="203">
        <f>H21</f>
        <v>7.9250049863705874E-2</v>
      </c>
    </row>
  </sheetData>
  <mergeCells count="3">
    <mergeCell ref="F6:H6"/>
    <mergeCell ref="C6:E6"/>
    <mergeCell ref="C5:H5"/>
  </mergeCells>
  <hyperlinks>
    <hyperlink ref="C17" r:id="rId1" xr:uid="{32B05D26-26EE-FC47-963B-60AC0198D2D1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showGridLines="0" topLeftCell="A26" workbookViewId="0">
      <selection activeCell="G63" sqref="G63"/>
    </sheetView>
  </sheetViews>
  <sheetFormatPr baseColWidth="10" defaultColWidth="8.83203125" defaultRowHeight="15" x14ac:dyDescent="0.2"/>
  <cols>
    <col min="1" max="1" width="23.5" bestFit="1" customWidth="1"/>
    <col min="2" max="2" width="24.5" bestFit="1" customWidth="1"/>
    <col min="3" max="3" width="30.83203125" bestFit="1" customWidth="1"/>
    <col min="4" max="4" width="27.33203125" bestFit="1" customWidth="1"/>
    <col min="5" max="5" width="12.33203125" bestFit="1" customWidth="1"/>
    <col min="6" max="6" width="11" bestFit="1" customWidth="1"/>
    <col min="7" max="7" width="22.1640625" bestFit="1" customWidth="1"/>
    <col min="8" max="8" width="13" bestFit="1" customWidth="1"/>
    <col min="9" max="9" width="27.1640625" bestFit="1" customWidth="1"/>
    <col min="12" max="12" width="16.5" bestFit="1" customWidth="1"/>
    <col min="13" max="13" width="13.6640625" bestFit="1" customWidth="1"/>
    <col min="16" max="16" width="12.1640625" bestFit="1" customWidth="1"/>
    <col min="19" max="19" width="12.1640625" bestFit="1" customWidth="1"/>
  </cols>
  <sheetData>
    <row r="1" spans="1:20" x14ac:dyDescent="0.2">
      <c r="A1" s="129" t="s">
        <v>121</v>
      </c>
      <c r="B1" s="129" t="s">
        <v>122</v>
      </c>
      <c r="C1" s="129" t="s">
        <v>123</v>
      </c>
      <c r="D1" s="129" t="s">
        <v>124</v>
      </c>
      <c r="E1" s="130" t="s">
        <v>116</v>
      </c>
      <c r="F1" s="130" t="s">
        <v>117</v>
      </c>
      <c r="G1" s="130" t="s">
        <v>118</v>
      </c>
      <c r="H1" s="130" t="s">
        <v>119</v>
      </c>
      <c r="I1" s="130" t="s">
        <v>120</v>
      </c>
      <c r="L1" s="116" t="s">
        <v>201</v>
      </c>
      <c r="P1" s="48" t="s">
        <v>208</v>
      </c>
      <c r="S1" s="48" t="s">
        <v>209</v>
      </c>
    </row>
    <row r="2" spans="1:20" x14ac:dyDescent="0.2">
      <c r="A2" s="149" t="s">
        <v>62</v>
      </c>
      <c r="B2" s="131" t="s">
        <v>2</v>
      </c>
      <c r="C2" s="132" t="s">
        <v>1</v>
      </c>
      <c r="D2" s="133" t="s">
        <v>0</v>
      </c>
      <c r="E2" s="134">
        <v>29820</v>
      </c>
      <c r="F2" s="135">
        <v>130604996.7500243</v>
      </c>
      <c r="G2" s="135">
        <v>4379.7785630457511</v>
      </c>
      <c r="H2" s="134">
        <v>24135.083333333332</v>
      </c>
      <c r="I2" s="135">
        <v>5411.4168551323683</v>
      </c>
      <c r="L2" s="48" t="s">
        <v>54</v>
      </c>
      <c r="M2" s="117">
        <f>F29</f>
        <v>33049462.119999997</v>
      </c>
      <c r="N2" s="118">
        <f t="shared" ref="N2:N13" si="0">M2/$M$13</f>
        <v>2.9285024399340921E-2</v>
      </c>
      <c r="P2" s="117">
        <f>'Children (0-20)'!M3</f>
        <v>16360339.35</v>
      </c>
      <c r="Q2" s="118">
        <f>P2/$P$13</f>
        <v>4.2213993275215626E-2</v>
      </c>
      <c r="R2" s="118"/>
      <c r="S2" s="117">
        <f>M2-P2</f>
        <v>16689122.769999998</v>
      </c>
      <c r="T2" s="118">
        <f>S2/$S$13</f>
        <v>2.25228113344536E-2</v>
      </c>
    </row>
    <row r="3" spans="1:20" x14ac:dyDescent="0.2">
      <c r="A3" s="149"/>
      <c r="B3" s="149" t="s">
        <v>9</v>
      </c>
      <c r="C3" s="132" t="s">
        <v>4</v>
      </c>
      <c r="D3" s="133" t="s">
        <v>3</v>
      </c>
      <c r="E3" s="134">
        <v>394</v>
      </c>
      <c r="F3" s="135">
        <v>31763191.149999995</v>
      </c>
      <c r="G3" s="135">
        <v>80617.236421319787</v>
      </c>
      <c r="H3" s="134">
        <v>226.41666666666666</v>
      </c>
      <c r="I3" s="135">
        <v>140286.45336768491</v>
      </c>
      <c r="L3" s="48" t="s">
        <v>133</v>
      </c>
      <c r="M3" s="117">
        <f>F2</f>
        <v>130604996.7500243</v>
      </c>
      <c r="N3" s="118">
        <f t="shared" si="0"/>
        <v>0.11572867669110204</v>
      </c>
      <c r="P3" s="117">
        <f>'Children (0-20)'!M4</f>
        <v>65501403.519999787</v>
      </c>
      <c r="Q3" s="118">
        <f t="shared" ref="Q3:Q12" si="1">P3/$P$13</f>
        <v>0.16901090793758239</v>
      </c>
      <c r="R3" s="118"/>
      <c r="S3" s="117">
        <f t="shared" ref="S3:S13" si="2">M3-P3</f>
        <v>65103593.230024517</v>
      </c>
      <c r="T3" s="118">
        <f t="shared" ref="T3:T13" si="3">S3/$S$13</f>
        <v>8.7860576479829755E-2</v>
      </c>
    </row>
    <row r="4" spans="1:20" x14ac:dyDescent="0.2">
      <c r="A4" s="149"/>
      <c r="B4" s="149"/>
      <c r="C4" s="132" t="s">
        <v>6</v>
      </c>
      <c r="D4" s="133" t="s">
        <v>5</v>
      </c>
      <c r="E4" s="134">
        <v>66</v>
      </c>
      <c r="F4" s="135">
        <v>1389785.1300000001</v>
      </c>
      <c r="G4" s="135">
        <v>21057.350454545456</v>
      </c>
      <c r="H4" s="134">
        <v>35.916666666666664</v>
      </c>
      <c r="I4" s="135">
        <v>38694.713596287707</v>
      </c>
      <c r="L4" s="48" t="s">
        <v>48</v>
      </c>
      <c r="M4" s="117">
        <f>F26</f>
        <v>162764809.33998671</v>
      </c>
      <c r="N4" s="118">
        <f t="shared" si="0"/>
        <v>0.14422538544102589</v>
      </c>
      <c r="P4" s="117">
        <f>'Children (0-20)'!M5</f>
        <v>69799664.740001127</v>
      </c>
      <c r="Q4" s="118">
        <f t="shared" si="1"/>
        <v>0.1801015562642784</v>
      </c>
      <c r="R4" s="118"/>
      <c r="S4" s="117">
        <f t="shared" si="2"/>
        <v>92965144.599985585</v>
      </c>
      <c r="T4" s="118">
        <f t="shared" si="3"/>
        <v>0.12546114264732403</v>
      </c>
    </row>
    <row r="5" spans="1:20" x14ac:dyDescent="0.2">
      <c r="A5" s="149"/>
      <c r="B5" s="149"/>
      <c r="C5" s="132" t="s">
        <v>8</v>
      </c>
      <c r="D5" s="133" t="s">
        <v>7</v>
      </c>
      <c r="E5" s="134"/>
      <c r="F5" s="135">
        <v>377550.2099999999</v>
      </c>
      <c r="G5" s="135"/>
      <c r="H5" s="134">
        <v>9.75</v>
      </c>
      <c r="I5" s="135">
        <v>38723.098461538451</v>
      </c>
      <c r="L5" s="48" t="s">
        <v>203</v>
      </c>
      <c r="M5" s="117">
        <f>SUM(F10:F12)</f>
        <v>403892455.34000123</v>
      </c>
      <c r="N5" s="118">
        <f t="shared" si="0"/>
        <v>0.35788783388955347</v>
      </c>
      <c r="P5" s="117">
        <f>'Children (0-20)'!M6</f>
        <v>89426441.970000058</v>
      </c>
      <c r="Q5" s="118">
        <f t="shared" si="1"/>
        <v>0.23074382133449103</v>
      </c>
      <c r="R5" s="118"/>
      <c r="S5" s="117">
        <f t="shared" si="2"/>
        <v>314466013.3700012</v>
      </c>
      <c r="T5" s="118">
        <f t="shared" si="3"/>
        <v>0.42438771574992146</v>
      </c>
    </row>
    <row r="6" spans="1:20" x14ac:dyDescent="0.2">
      <c r="A6" s="149"/>
      <c r="B6" s="149" t="s">
        <v>18</v>
      </c>
      <c r="C6" s="132" t="s">
        <v>11</v>
      </c>
      <c r="D6" s="133" t="s">
        <v>10</v>
      </c>
      <c r="E6" s="134">
        <v>2385</v>
      </c>
      <c r="F6" s="135">
        <v>6850710.3700000094</v>
      </c>
      <c r="G6" s="135">
        <v>2872.4152494758951</v>
      </c>
      <c r="H6" s="134">
        <v>1257.25</v>
      </c>
      <c r="I6" s="135">
        <v>5448.9643030423622</v>
      </c>
      <c r="L6" s="48" t="s">
        <v>9</v>
      </c>
      <c r="M6" s="117">
        <f>SUM(F3:F5)</f>
        <v>33530526.489999995</v>
      </c>
      <c r="N6" s="118">
        <f t="shared" si="0"/>
        <v>2.9711294024000807E-2</v>
      </c>
      <c r="P6" s="117">
        <f>'Children (0-20)'!M7</f>
        <v>543029.40999999992</v>
      </c>
      <c r="Q6" s="118">
        <f t="shared" si="1"/>
        <v>1.4011591918467331E-3</v>
      </c>
      <c r="R6" s="118"/>
      <c r="S6" s="117">
        <f t="shared" si="2"/>
        <v>32987497.079999994</v>
      </c>
      <c r="T6" s="118">
        <f t="shared" si="3"/>
        <v>4.4518287951253357E-2</v>
      </c>
    </row>
    <row r="7" spans="1:20" x14ac:dyDescent="0.2">
      <c r="A7" s="149"/>
      <c r="B7" s="149"/>
      <c r="C7" s="132" t="s">
        <v>13</v>
      </c>
      <c r="D7" s="133" t="s">
        <v>12</v>
      </c>
      <c r="E7" s="134">
        <v>436</v>
      </c>
      <c r="F7" s="135">
        <v>1756460.6799999941</v>
      </c>
      <c r="G7" s="135">
        <v>4028.57954128439</v>
      </c>
      <c r="H7" s="134">
        <v>254.25</v>
      </c>
      <c r="I7" s="135">
        <v>6908.3999213372426</v>
      </c>
      <c r="L7" s="48" t="s">
        <v>202</v>
      </c>
      <c r="M7" s="117">
        <f>SUM(F6:F9)</f>
        <v>10120329.390000004</v>
      </c>
      <c r="N7" s="118">
        <f t="shared" si="0"/>
        <v>8.9675920303757487E-3</v>
      </c>
      <c r="P7" s="117">
        <f>'Children (0-20)'!M8</f>
        <v>2767583.9799999977</v>
      </c>
      <c r="Q7" s="118">
        <f t="shared" si="1"/>
        <v>7.1410970775685288E-3</v>
      </c>
      <c r="R7" s="118"/>
      <c r="S7" s="117">
        <f t="shared" si="2"/>
        <v>7352745.4100000067</v>
      </c>
      <c r="T7" s="118">
        <f t="shared" si="3"/>
        <v>9.9229000794090194E-3</v>
      </c>
    </row>
    <row r="8" spans="1:20" x14ac:dyDescent="0.2">
      <c r="A8" s="149"/>
      <c r="B8" s="149"/>
      <c r="C8" s="132" t="s">
        <v>15</v>
      </c>
      <c r="D8" s="133" t="s">
        <v>14</v>
      </c>
      <c r="E8" s="134">
        <v>605</v>
      </c>
      <c r="F8" s="135">
        <v>1471880.7</v>
      </c>
      <c r="G8" s="135">
        <v>2432.8606611570249</v>
      </c>
      <c r="H8" s="134">
        <v>305.16666666666669</v>
      </c>
      <c r="I8" s="135">
        <v>4823.2027307482249</v>
      </c>
      <c r="L8" s="48" t="s">
        <v>204</v>
      </c>
      <c r="M8" s="117">
        <f>SUM(F13:F18)</f>
        <v>26117804.56000001</v>
      </c>
      <c r="N8" s="118">
        <f t="shared" si="0"/>
        <v>2.3142904444849038E-2</v>
      </c>
      <c r="P8" s="117">
        <f>'Children (0-20)'!M9</f>
        <v>1045489.37</v>
      </c>
      <c r="Q8" s="118">
        <f t="shared" si="1"/>
        <v>2.6976384957741982E-3</v>
      </c>
      <c r="R8" s="118"/>
      <c r="S8" s="117">
        <f t="shared" si="2"/>
        <v>25072315.190000009</v>
      </c>
      <c r="T8" s="118">
        <f t="shared" si="3"/>
        <v>3.383635152815917E-2</v>
      </c>
    </row>
    <row r="9" spans="1:20" x14ac:dyDescent="0.2">
      <c r="A9" s="149"/>
      <c r="B9" s="149"/>
      <c r="C9" s="132" t="s">
        <v>17</v>
      </c>
      <c r="D9" s="133" t="s">
        <v>16</v>
      </c>
      <c r="E9" s="134"/>
      <c r="F9" s="135">
        <v>41277.64</v>
      </c>
      <c r="G9" s="135"/>
      <c r="H9" s="134">
        <v>4.25</v>
      </c>
      <c r="I9" s="135">
        <v>9712.3858823529408</v>
      </c>
      <c r="L9" s="48" t="s">
        <v>46</v>
      </c>
      <c r="M9" s="117">
        <f>SUM(F23:F25)</f>
        <v>114979782.43999998</v>
      </c>
      <c r="N9" s="118">
        <f t="shared" si="0"/>
        <v>0.10188322345339007</v>
      </c>
      <c r="P9" s="117">
        <f>'Children (0-20)'!M10</f>
        <v>78250560.570000023</v>
      </c>
      <c r="Q9" s="118">
        <f t="shared" si="1"/>
        <v>0.20190709783069594</v>
      </c>
      <c r="R9" s="118"/>
      <c r="S9" s="117">
        <f t="shared" si="2"/>
        <v>36729221.86999996</v>
      </c>
      <c r="T9" s="118">
        <f t="shared" si="3"/>
        <v>4.956793391959069E-2</v>
      </c>
    </row>
    <row r="10" spans="1:20" x14ac:dyDescent="0.2">
      <c r="A10" s="149"/>
      <c r="B10" s="149" t="s">
        <v>22</v>
      </c>
      <c r="C10" s="151" t="s">
        <v>22</v>
      </c>
      <c r="D10" s="133" t="s">
        <v>19</v>
      </c>
      <c r="E10" s="134">
        <v>532</v>
      </c>
      <c r="F10" s="135">
        <v>7070171.2500000037</v>
      </c>
      <c r="G10" s="135">
        <v>13289.795582706774</v>
      </c>
      <c r="H10" s="134">
        <v>316.75</v>
      </c>
      <c r="I10" s="135">
        <v>22320.982636148394</v>
      </c>
      <c r="L10" s="48" t="s">
        <v>205</v>
      </c>
      <c r="M10" s="117">
        <f>F30</f>
        <v>85042858.430000082</v>
      </c>
      <c r="N10" s="118">
        <f t="shared" si="0"/>
        <v>7.5356209280184452E-2</v>
      </c>
      <c r="P10" s="117">
        <f>'Children (0-20)'!M11</f>
        <v>3081374.0300000003</v>
      </c>
      <c r="Q10" s="118">
        <f t="shared" si="1"/>
        <v>7.9507582207238321E-3</v>
      </c>
      <c r="R10" s="118"/>
      <c r="S10" s="117">
        <f t="shared" si="2"/>
        <v>81961484.40000008</v>
      </c>
      <c r="T10" s="118">
        <f t="shared" si="3"/>
        <v>0.11061114926611353</v>
      </c>
    </row>
    <row r="11" spans="1:20" x14ac:dyDescent="0.2">
      <c r="A11" s="149"/>
      <c r="B11" s="149"/>
      <c r="C11" s="151"/>
      <c r="D11" s="133" t="s">
        <v>20</v>
      </c>
      <c r="E11" s="134">
        <v>16205</v>
      </c>
      <c r="F11" s="135">
        <v>379685363.41000122</v>
      </c>
      <c r="G11" s="135">
        <v>23430.136588090172</v>
      </c>
      <c r="H11" s="134">
        <v>12660.166666666666</v>
      </c>
      <c r="I11" s="135">
        <v>29990.55015679108</v>
      </c>
      <c r="L11" s="48" t="s">
        <v>206</v>
      </c>
      <c r="M11" s="117">
        <f>F27</f>
        <v>125990050</v>
      </c>
      <c r="N11" s="118">
        <f t="shared" si="0"/>
        <v>0.11163938689614544</v>
      </c>
      <c r="P11" s="117">
        <f>'Children (0-20)'!M12</f>
        <v>60133590</v>
      </c>
      <c r="Q11" s="118">
        <f t="shared" si="1"/>
        <v>0.1551605324051285</v>
      </c>
      <c r="R11" s="118"/>
      <c r="S11" s="117">
        <f t="shared" si="2"/>
        <v>65856460</v>
      </c>
      <c r="T11" s="118">
        <f t="shared" si="3"/>
        <v>8.8876608086393166E-2</v>
      </c>
    </row>
    <row r="12" spans="1:20" x14ac:dyDescent="0.2">
      <c r="A12" s="149"/>
      <c r="B12" s="149"/>
      <c r="C12" s="151"/>
      <c r="D12" s="133" t="s">
        <v>21</v>
      </c>
      <c r="E12" s="134">
        <v>1917</v>
      </c>
      <c r="F12" s="135">
        <v>17136920.68</v>
      </c>
      <c r="G12" s="135">
        <v>8939.4474074074078</v>
      </c>
      <c r="H12" s="134">
        <v>809.25</v>
      </c>
      <c r="I12" s="135">
        <v>21176.299882607353</v>
      </c>
      <c r="L12" s="48" t="s">
        <v>207</v>
      </c>
      <c r="M12" s="117">
        <f>M13-SUM(M2:M11)</f>
        <v>2451729.109616518</v>
      </c>
      <c r="N12" s="118">
        <f t="shared" si="0"/>
        <v>2.1724694500321307E-3</v>
      </c>
      <c r="P12" s="117">
        <f>'Children (0-20)'!M13</f>
        <v>647777.91002440453</v>
      </c>
      <c r="Q12" s="118">
        <f t="shared" si="1"/>
        <v>1.6714379666949541E-3</v>
      </c>
      <c r="R12" s="118"/>
      <c r="S12" s="117">
        <f t="shared" si="2"/>
        <v>1803951.1995921135</v>
      </c>
      <c r="T12" s="118">
        <f t="shared" si="3"/>
        <v>2.4345229575523358E-3</v>
      </c>
    </row>
    <row r="13" spans="1:20" x14ac:dyDescent="0.2">
      <c r="A13" s="149"/>
      <c r="B13" s="149" t="s">
        <v>33</v>
      </c>
      <c r="C13" s="132" t="s">
        <v>24</v>
      </c>
      <c r="D13" s="133" t="s">
        <v>23</v>
      </c>
      <c r="E13" s="134">
        <v>32</v>
      </c>
      <c r="F13" s="135">
        <v>179551.9</v>
      </c>
      <c r="G13" s="135">
        <v>5610.9968749999998</v>
      </c>
      <c r="H13" s="134">
        <v>14.083333333333334</v>
      </c>
      <c r="I13" s="135">
        <v>12749.247337278106</v>
      </c>
      <c r="L13" s="48" t="s">
        <v>61</v>
      </c>
      <c r="M13" s="117">
        <f>F32</f>
        <v>1128544803.9696288</v>
      </c>
      <c r="N13" s="118">
        <f t="shared" si="0"/>
        <v>1</v>
      </c>
      <c r="P13" s="117">
        <f>SUM(P2:P12)</f>
        <v>387557254.85002536</v>
      </c>
      <c r="Q13" s="118">
        <f>P13/$P$13</f>
        <v>1</v>
      </c>
      <c r="R13" s="118"/>
      <c r="S13" s="117">
        <f t="shared" si="2"/>
        <v>740987549.1196034</v>
      </c>
      <c r="T13" s="118">
        <f t="shared" si="3"/>
        <v>1</v>
      </c>
    </row>
    <row r="14" spans="1:20" x14ac:dyDescent="0.2">
      <c r="A14" s="149"/>
      <c r="B14" s="149"/>
      <c r="C14" s="132" t="s">
        <v>26</v>
      </c>
      <c r="D14" s="133" t="s">
        <v>25</v>
      </c>
      <c r="E14" s="134">
        <v>713</v>
      </c>
      <c r="F14" s="135">
        <v>10583470.690000001</v>
      </c>
      <c r="G14" s="135">
        <v>14843.577405329595</v>
      </c>
      <c r="H14" s="134">
        <v>470.66666666666669</v>
      </c>
      <c r="I14" s="135">
        <v>22486.127528328616</v>
      </c>
      <c r="S14" s="117"/>
    </row>
    <row r="15" spans="1:20" x14ac:dyDescent="0.2">
      <c r="A15" s="149"/>
      <c r="B15" s="149"/>
      <c r="C15" s="132" t="s">
        <v>28</v>
      </c>
      <c r="D15" s="133" t="s">
        <v>27</v>
      </c>
      <c r="E15" s="134">
        <v>68</v>
      </c>
      <c r="F15" s="135">
        <v>1038448.1400000001</v>
      </c>
      <c r="G15" s="135">
        <v>15271.296176470591</v>
      </c>
      <c r="H15" s="134">
        <v>48.166666666666664</v>
      </c>
      <c r="I15" s="135">
        <v>21559.476955017304</v>
      </c>
    </row>
    <row r="16" spans="1:20" x14ac:dyDescent="0.2">
      <c r="A16" s="149"/>
      <c r="B16" s="149"/>
      <c r="C16" s="151" t="s">
        <v>32</v>
      </c>
      <c r="D16" s="133" t="s">
        <v>29</v>
      </c>
      <c r="E16" s="134">
        <v>172</v>
      </c>
      <c r="F16" s="135">
        <v>1199449.1199999999</v>
      </c>
      <c r="G16" s="135">
        <v>6973.5413953488369</v>
      </c>
      <c r="H16" s="134">
        <v>128.66666666666666</v>
      </c>
      <c r="I16" s="135">
        <v>9322.1434196891169</v>
      </c>
    </row>
    <row r="17" spans="1:20" x14ac:dyDescent="0.2">
      <c r="A17" s="149"/>
      <c r="B17" s="149"/>
      <c r="C17" s="151"/>
      <c r="D17" s="133" t="s">
        <v>30</v>
      </c>
      <c r="E17" s="134">
        <v>171</v>
      </c>
      <c r="F17" s="135">
        <v>1584497.1099999996</v>
      </c>
      <c r="G17" s="135">
        <v>9266.0649707602315</v>
      </c>
      <c r="H17" s="134">
        <v>122.58333333333333</v>
      </c>
      <c r="I17" s="135">
        <v>12925.87717199184</v>
      </c>
      <c r="M17" s="48" t="s">
        <v>210</v>
      </c>
      <c r="N17" s="108">
        <f>SUM(N2:N4)</f>
        <v>0.28923908653146885</v>
      </c>
      <c r="Q17" s="108">
        <f>SUM(Q2:Q4)</f>
        <v>0.39132645747707639</v>
      </c>
      <c r="R17" s="108"/>
      <c r="T17" s="108">
        <f>SUM(T2:T4)</f>
        <v>0.23584453046160739</v>
      </c>
    </row>
    <row r="18" spans="1:20" x14ac:dyDescent="0.2">
      <c r="A18" s="149"/>
      <c r="B18" s="149"/>
      <c r="C18" s="151"/>
      <c r="D18" s="133" t="s">
        <v>31</v>
      </c>
      <c r="E18" s="134">
        <v>1774</v>
      </c>
      <c r="F18" s="135">
        <v>11532387.600000007</v>
      </c>
      <c r="G18" s="135">
        <v>6500.7821871476926</v>
      </c>
      <c r="H18" s="134">
        <v>1286.1666666666667</v>
      </c>
      <c r="I18" s="135">
        <v>8966.4799274329453</v>
      </c>
    </row>
    <row r="19" spans="1:20" x14ac:dyDescent="0.2">
      <c r="A19" s="149"/>
      <c r="B19" s="149" t="s">
        <v>42</v>
      </c>
      <c r="C19" s="132" t="s">
        <v>35</v>
      </c>
      <c r="D19" s="133" t="s">
        <v>34</v>
      </c>
      <c r="E19" s="134">
        <v>31</v>
      </c>
      <c r="F19" s="135">
        <v>529357</v>
      </c>
      <c r="G19" s="135">
        <v>17076.032258064515</v>
      </c>
      <c r="H19" s="134">
        <v>2.5833333333333335</v>
      </c>
      <c r="I19" s="135">
        <v>204912.38709677418</v>
      </c>
    </row>
    <row r="20" spans="1:20" x14ac:dyDescent="0.2">
      <c r="A20" s="149"/>
      <c r="B20" s="149"/>
      <c r="C20" s="132" t="s">
        <v>37</v>
      </c>
      <c r="D20" s="133" t="s">
        <v>36</v>
      </c>
      <c r="E20" s="134">
        <v>30</v>
      </c>
      <c r="F20" s="135">
        <v>94720</v>
      </c>
      <c r="G20" s="135">
        <v>3157.3333333333335</v>
      </c>
      <c r="H20" s="134">
        <v>2.8333333333333335</v>
      </c>
      <c r="I20" s="135">
        <v>33430.588235294119</v>
      </c>
    </row>
    <row r="21" spans="1:20" x14ac:dyDescent="0.2">
      <c r="A21" s="149"/>
      <c r="B21" s="149"/>
      <c r="C21" s="132" t="s">
        <v>39</v>
      </c>
      <c r="D21" s="133" t="s">
        <v>38</v>
      </c>
      <c r="E21" s="134">
        <v>59</v>
      </c>
      <c r="F21" s="135">
        <v>827920</v>
      </c>
      <c r="G21" s="135">
        <v>14032.542372881357</v>
      </c>
      <c r="H21" s="134">
        <v>5.166666666666667</v>
      </c>
      <c r="I21" s="135">
        <v>160242.5806451613</v>
      </c>
    </row>
    <row r="22" spans="1:20" x14ac:dyDescent="0.2">
      <c r="A22" s="149"/>
      <c r="B22" s="149"/>
      <c r="C22" s="132" t="s">
        <v>41</v>
      </c>
      <c r="D22" s="133" t="s">
        <v>40</v>
      </c>
      <c r="E22" s="134">
        <v>26</v>
      </c>
      <c r="F22" s="135">
        <v>4913.92</v>
      </c>
      <c r="G22" s="135">
        <v>188.99692307692308</v>
      </c>
      <c r="H22" s="134">
        <v>3.0833333333333335</v>
      </c>
      <c r="I22" s="135">
        <v>1593.7037837837838</v>
      </c>
    </row>
    <row r="23" spans="1:20" x14ac:dyDescent="0.2">
      <c r="A23" s="149"/>
      <c r="B23" s="149" t="s">
        <v>46</v>
      </c>
      <c r="C23" s="151" t="s">
        <v>46</v>
      </c>
      <c r="D23" s="133" t="s">
        <v>43</v>
      </c>
      <c r="E23" s="134">
        <v>52</v>
      </c>
      <c r="F23" s="135">
        <v>230566.96999999997</v>
      </c>
      <c r="G23" s="135">
        <v>4433.9801923076921</v>
      </c>
      <c r="H23" s="134">
        <v>22.166666666666668</v>
      </c>
      <c r="I23" s="135">
        <v>10401.51744360902</v>
      </c>
    </row>
    <row r="24" spans="1:20" x14ac:dyDescent="0.2">
      <c r="A24" s="149"/>
      <c r="B24" s="149"/>
      <c r="C24" s="151"/>
      <c r="D24" s="133" t="s">
        <v>44</v>
      </c>
      <c r="E24" s="134">
        <v>7462</v>
      </c>
      <c r="F24" s="135">
        <v>86087473.120000005</v>
      </c>
      <c r="G24" s="135">
        <v>11536.782782095954</v>
      </c>
      <c r="H24" s="134">
        <v>4819.583333333333</v>
      </c>
      <c r="I24" s="135">
        <v>17862.015690153024</v>
      </c>
    </row>
    <row r="25" spans="1:20" x14ac:dyDescent="0.2">
      <c r="A25" s="149"/>
      <c r="B25" s="149"/>
      <c r="C25" s="151"/>
      <c r="D25" s="133" t="s">
        <v>45</v>
      </c>
      <c r="E25" s="134">
        <v>3863</v>
      </c>
      <c r="F25" s="135">
        <v>28661742.349999979</v>
      </c>
      <c r="G25" s="135">
        <v>7419.5553585296348</v>
      </c>
      <c r="H25" s="134">
        <v>1691.5</v>
      </c>
      <c r="I25" s="135">
        <v>16944.571297664785</v>
      </c>
    </row>
    <row r="26" spans="1:20" x14ac:dyDescent="0.2">
      <c r="A26" s="149"/>
      <c r="B26" s="149" t="s">
        <v>55</v>
      </c>
      <c r="C26" s="132" t="s">
        <v>48</v>
      </c>
      <c r="D26" s="133" t="s">
        <v>47</v>
      </c>
      <c r="E26" s="134">
        <v>29964</v>
      </c>
      <c r="F26" s="135">
        <v>162764809.33998671</v>
      </c>
      <c r="G26" s="135">
        <v>5432.0120591371888</v>
      </c>
      <c r="H26" s="134">
        <v>25102.833333333332</v>
      </c>
      <c r="I26" s="135">
        <v>6483.921841757041</v>
      </c>
    </row>
    <row r="27" spans="1:20" x14ac:dyDescent="0.2">
      <c r="A27" s="149"/>
      <c r="B27" s="149"/>
      <c r="C27" s="132" t="s">
        <v>50</v>
      </c>
      <c r="D27" s="133" t="s">
        <v>49</v>
      </c>
      <c r="E27" s="134">
        <v>20084</v>
      </c>
      <c r="F27" s="135">
        <v>125990050</v>
      </c>
      <c r="G27" s="135">
        <v>6273.1552479585744</v>
      </c>
      <c r="H27" s="134">
        <v>13368.25</v>
      </c>
      <c r="I27" s="135">
        <v>9424.5731490658836</v>
      </c>
    </row>
    <row r="28" spans="1:20" x14ac:dyDescent="0.2">
      <c r="A28" s="149"/>
      <c r="B28" s="149"/>
      <c r="C28" s="132" t="s">
        <v>52</v>
      </c>
      <c r="D28" s="133" t="s">
        <v>51</v>
      </c>
      <c r="E28" s="134">
        <v>116</v>
      </c>
      <c r="F28" s="135">
        <v>886465.24000000011</v>
      </c>
      <c r="G28" s="135">
        <v>7641.9417241379324</v>
      </c>
      <c r="H28" s="134">
        <v>94</v>
      </c>
      <c r="I28" s="135">
        <v>9430.4812765957467</v>
      </c>
    </row>
    <row r="29" spans="1:20" x14ac:dyDescent="0.2">
      <c r="A29" s="149"/>
      <c r="B29" s="149"/>
      <c r="C29" s="132" t="s">
        <v>54</v>
      </c>
      <c r="D29" s="133" t="s">
        <v>53</v>
      </c>
      <c r="E29" s="134">
        <v>29166</v>
      </c>
      <c r="F29" s="135">
        <v>33049462.119999997</v>
      </c>
      <c r="G29" s="135">
        <v>1133.1503161215112</v>
      </c>
      <c r="H29" s="134">
        <v>19766.666666666668</v>
      </c>
      <c r="I29" s="135">
        <v>1671.9795338954468</v>
      </c>
    </row>
    <row r="30" spans="1:20" x14ac:dyDescent="0.2">
      <c r="A30" s="149"/>
      <c r="B30" s="149" t="s">
        <v>60</v>
      </c>
      <c r="C30" s="132" t="s">
        <v>57</v>
      </c>
      <c r="D30" s="133" t="s">
        <v>56</v>
      </c>
      <c r="E30" s="134">
        <v>3302</v>
      </c>
      <c r="F30" s="135">
        <v>85042858.430000082</v>
      </c>
      <c r="G30" s="135">
        <v>25754.954097516682</v>
      </c>
      <c r="H30" s="134">
        <v>2527</v>
      </c>
      <c r="I30" s="135">
        <v>33653.68358923628</v>
      </c>
    </row>
    <row r="31" spans="1:20" x14ac:dyDescent="0.2">
      <c r="A31" s="149"/>
      <c r="B31" s="149"/>
      <c r="C31" s="132" t="s">
        <v>59</v>
      </c>
      <c r="D31" s="133" t="s">
        <v>58</v>
      </c>
      <c r="E31" s="134"/>
      <c r="F31" s="135">
        <v>108352.95</v>
      </c>
      <c r="G31" s="135"/>
      <c r="H31" s="134">
        <v>2.5833333333333335</v>
      </c>
      <c r="I31" s="135">
        <v>41943.077419354842</v>
      </c>
    </row>
    <row r="32" spans="1:20" x14ac:dyDescent="0.2">
      <c r="A32" s="149"/>
      <c r="B32" s="152" t="s">
        <v>61</v>
      </c>
      <c r="C32" s="152" t="s">
        <v>61</v>
      </c>
      <c r="D32" s="152" t="s">
        <v>61</v>
      </c>
      <c r="E32" s="136">
        <v>30082</v>
      </c>
      <c r="F32" s="137">
        <v>1128544803.9696288</v>
      </c>
      <c r="G32" s="137">
        <v>37515.617444638949</v>
      </c>
      <c r="H32" s="136">
        <v>25507.75</v>
      </c>
      <c r="I32" s="137">
        <v>44243.212512653168</v>
      </c>
    </row>
    <row r="33" spans="1:9" x14ac:dyDescent="0.2">
      <c r="A33" s="149" t="s">
        <v>113</v>
      </c>
      <c r="B33" s="131" t="s">
        <v>65</v>
      </c>
      <c r="C33" s="132" t="s">
        <v>64</v>
      </c>
      <c r="D33" s="133" t="s">
        <v>63</v>
      </c>
      <c r="E33" s="134">
        <v>65093</v>
      </c>
      <c r="F33" s="135">
        <v>223516490.22998986</v>
      </c>
      <c r="G33" s="135">
        <v>3433.8022556955411</v>
      </c>
      <c r="H33" s="134">
        <v>55236</v>
      </c>
      <c r="I33" s="135">
        <v>4046.5727103698646</v>
      </c>
    </row>
    <row r="34" spans="1:9" x14ac:dyDescent="0.2">
      <c r="A34" s="149"/>
      <c r="B34" s="149" t="s">
        <v>72</v>
      </c>
      <c r="C34" s="132" t="s">
        <v>67</v>
      </c>
      <c r="D34" s="133" t="s">
        <v>66</v>
      </c>
      <c r="E34" s="134">
        <v>28635</v>
      </c>
      <c r="F34" s="135">
        <v>4356362758.0096588</v>
      </c>
      <c r="G34" s="135">
        <v>152134.19793992172</v>
      </c>
      <c r="H34" s="134">
        <v>27467.416666666668</v>
      </c>
      <c r="I34" s="135">
        <v>158601.10948461937</v>
      </c>
    </row>
    <row r="35" spans="1:9" x14ac:dyDescent="0.2">
      <c r="A35" s="149"/>
      <c r="B35" s="149"/>
      <c r="C35" s="132" t="s">
        <v>69</v>
      </c>
      <c r="D35" s="133" t="s">
        <v>68</v>
      </c>
      <c r="E35" s="134">
        <v>1901</v>
      </c>
      <c r="F35" s="135">
        <v>81748937.350000083</v>
      </c>
      <c r="G35" s="135">
        <v>43003.123277222556</v>
      </c>
      <c r="H35" s="134">
        <v>1730.3333333333333</v>
      </c>
      <c r="I35" s="135">
        <v>47244.618002311741</v>
      </c>
    </row>
    <row r="36" spans="1:9" x14ac:dyDescent="0.2">
      <c r="A36" s="149"/>
      <c r="B36" s="149"/>
      <c r="C36" s="132" t="s">
        <v>71</v>
      </c>
      <c r="D36" s="133" t="s">
        <v>70</v>
      </c>
      <c r="E36" s="134">
        <v>1115</v>
      </c>
      <c r="F36" s="135">
        <v>40018632.639999621</v>
      </c>
      <c r="G36" s="135">
        <v>35891.150349775446</v>
      </c>
      <c r="H36" s="134">
        <v>1050.5833333333333</v>
      </c>
      <c r="I36" s="135">
        <v>38091.821343697586</v>
      </c>
    </row>
    <row r="37" spans="1:9" x14ac:dyDescent="0.2">
      <c r="A37" s="149"/>
      <c r="B37" s="149" t="s">
        <v>81</v>
      </c>
      <c r="C37" s="132" t="s">
        <v>74</v>
      </c>
      <c r="D37" s="133" t="s">
        <v>73</v>
      </c>
      <c r="E37" s="134">
        <v>13906</v>
      </c>
      <c r="F37" s="135">
        <v>41381304.069999605</v>
      </c>
      <c r="G37" s="135">
        <v>2975.7877225657708</v>
      </c>
      <c r="H37" s="134">
        <v>8524.9166666666661</v>
      </c>
      <c r="I37" s="135">
        <v>4854.1593646076235</v>
      </c>
    </row>
    <row r="38" spans="1:9" x14ac:dyDescent="0.2">
      <c r="A38" s="149"/>
      <c r="B38" s="149"/>
      <c r="C38" s="132" t="s">
        <v>76</v>
      </c>
      <c r="D38" s="133" t="s">
        <v>75</v>
      </c>
      <c r="E38" s="134">
        <v>698</v>
      </c>
      <c r="F38" s="135">
        <v>2847983.2399999956</v>
      </c>
      <c r="G38" s="135">
        <v>4080.2052148997072</v>
      </c>
      <c r="H38" s="134">
        <v>419.16666666666669</v>
      </c>
      <c r="I38" s="135">
        <v>6794.3934155069473</v>
      </c>
    </row>
    <row r="39" spans="1:9" x14ac:dyDescent="0.2">
      <c r="A39" s="149"/>
      <c r="B39" s="149"/>
      <c r="C39" s="132" t="s">
        <v>78</v>
      </c>
      <c r="D39" s="133" t="s">
        <v>77</v>
      </c>
      <c r="E39" s="134">
        <v>3995</v>
      </c>
      <c r="F39" s="135">
        <v>17545232.470000058</v>
      </c>
      <c r="G39" s="135">
        <v>4391.7978648310536</v>
      </c>
      <c r="H39" s="134">
        <v>2957.4166666666665</v>
      </c>
      <c r="I39" s="135">
        <v>5932.6210837161016</v>
      </c>
    </row>
    <row r="40" spans="1:9" x14ac:dyDescent="0.2">
      <c r="A40" s="149"/>
      <c r="B40" s="149"/>
      <c r="C40" s="132" t="s">
        <v>80</v>
      </c>
      <c r="D40" s="133" t="s">
        <v>79</v>
      </c>
      <c r="E40" s="134"/>
      <c r="F40" s="135">
        <v>35737.86</v>
      </c>
      <c r="G40" s="135"/>
      <c r="H40" s="134">
        <v>3.3333333333333335</v>
      </c>
      <c r="I40" s="135">
        <v>10721.358</v>
      </c>
    </row>
    <row r="41" spans="1:9" x14ac:dyDescent="0.2">
      <c r="A41" s="149"/>
      <c r="B41" s="149" t="s">
        <v>84</v>
      </c>
      <c r="C41" s="151" t="s">
        <v>84</v>
      </c>
      <c r="D41" s="133" t="s">
        <v>82</v>
      </c>
      <c r="E41" s="134">
        <v>2768</v>
      </c>
      <c r="F41" s="135">
        <v>37032312.559999995</v>
      </c>
      <c r="G41" s="135">
        <v>13378.725635838149</v>
      </c>
      <c r="H41" s="134">
        <v>1937.6666666666667</v>
      </c>
      <c r="I41" s="135">
        <v>19111.807617409253</v>
      </c>
    </row>
    <row r="42" spans="1:9" x14ac:dyDescent="0.2">
      <c r="A42" s="149"/>
      <c r="B42" s="149"/>
      <c r="C42" s="151"/>
      <c r="D42" s="133" t="s">
        <v>83</v>
      </c>
      <c r="E42" s="134">
        <v>15467</v>
      </c>
      <c r="F42" s="135">
        <v>263691857.31000078</v>
      </c>
      <c r="G42" s="135">
        <v>17048.675070149402</v>
      </c>
      <c r="H42" s="134">
        <v>10785.333333333334</v>
      </c>
      <c r="I42" s="135">
        <v>24449.115216034192</v>
      </c>
    </row>
    <row r="43" spans="1:9" x14ac:dyDescent="0.2">
      <c r="A43" s="149"/>
      <c r="B43" s="149" t="s">
        <v>94</v>
      </c>
      <c r="C43" s="132" t="s">
        <v>86</v>
      </c>
      <c r="D43" s="133" t="s">
        <v>85</v>
      </c>
      <c r="E43" s="134">
        <v>170</v>
      </c>
      <c r="F43" s="135">
        <v>1751378.1</v>
      </c>
      <c r="G43" s="135">
        <v>10302.22411764706</v>
      </c>
      <c r="H43" s="134">
        <v>86.083333333333329</v>
      </c>
      <c r="I43" s="135">
        <v>20345.147337850922</v>
      </c>
    </row>
    <row r="44" spans="1:9" x14ac:dyDescent="0.2">
      <c r="A44" s="149"/>
      <c r="B44" s="149"/>
      <c r="C44" s="132" t="s">
        <v>88</v>
      </c>
      <c r="D44" s="133" t="s">
        <v>87</v>
      </c>
      <c r="E44" s="134">
        <v>3647</v>
      </c>
      <c r="F44" s="135">
        <v>55382400.200000122</v>
      </c>
      <c r="G44" s="135">
        <v>15185.741760351008</v>
      </c>
      <c r="H44" s="134">
        <v>2766.25</v>
      </c>
      <c r="I44" s="135">
        <v>20020.750185268909</v>
      </c>
    </row>
    <row r="45" spans="1:9" x14ac:dyDescent="0.2">
      <c r="A45" s="149"/>
      <c r="B45" s="149"/>
      <c r="C45" s="132" t="s">
        <v>90</v>
      </c>
      <c r="D45" s="133" t="s">
        <v>89</v>
      </c>
      <c r="E45" s="134">
        <v>728</v>
      </c>
      <c r="F45" s="135">
        <v>13836388.210000001</v>
      </c>
      <c r="G45" s="135">
        <v>19006.027760989011</v>
      </c>
      <c r="H45" s="134">
        <v>557.33333333333337</v>
      </c>
      <c r="I45" s="135">
        <v>24826.055400717705</v>
      </c>
    </row>
    <row r="46" spans="1:9" x14ac:dyDescent="0.2">
      <c r="A46" s="149"/>
      <c r="B46" s="149"/>
      <c r="C46" s="151" t="s">
        <v>93</v>
      </c>
      <c r="D46" s="133" t="s">
        <v>91</v>
      </c>
      <c r="E46" s="134">
        <v>119</v>
      </c>
      <c r="F46" s="135">
        <v>676096.29999999993</v>
      </c>
      <c r="G46" s="135">
        <v>5681.4815126050416</v>
      </c>
      <c r="H46" s="134">
        <v>50.666666666666664</v>
      </c>
      <c r="I46" s="135">
        <v>13344.005921052631</v>
      </c>
    </row>
    <row r="47" spans="1:9" x14ac:dyDescent="0.2">
      <c r="A47" s="149"/>
      <c r="B47" s="149"/>
      <c r="C47" s="151"/>
      <c r="D47" s="133" t="s">
        <v>92</v>
      </c>
      <c r="E47" s="134">
        <v>7845</v>
      </c>
      <c r="F47" s="135">
        <v>64841478.780000284</v>
      </c>
      <c r="G47" s="135">
        <v>8265.3255296367479</v>
      </c>
      <c r="H47" s="134">
        <v>6535.5</v>
      </c>
      <c r="I47" s="135">
        <v>9921.4258710122085</v>
      </c>
    </row>
    <row r="48" spans="1:9" x14ac:dyDescent="0.2">
      <c r="A48" s="149"/>
      <c r="B48" s="149" t="s">
        <v>101</v>
      </c>
      <c r="C48" s="132" t="s">
        <v>96</v>
      </c>
      <c r="D48" s="133" t="s">
        <v>95</v>
      </c>
      <c r="E48" s="134">
        <v>22</v>
      </c>
      <c r="F48" s="135">
        <v>346056</v>
      </c>
      <c r="G48" s="135">
        <v>15729.818181818182</v>
      </c>
      <c r="H48" s="134">
        <v>1.9166666666666667</v>
      </c>
      <c r="I48" s="135">
        <v>180550.95652173914</v>
      </c>
    </row>
    <row r="49" spans="1:9" x14ac:dyDescent="0.2">
      <c r="A49" s="149"/>
      <c r="B49" s="149"/>
      <c r="C49" s="132" t="s">
        <v>98</v>
      </c>
      <c r="D49" s="133" t="s">
        <v>97</v>
      </c>
      <c r="E49" s="134">
        <v>47</v>
      </c>
      <c r="F49" s="135">
        <v>830128</v>
      </c>
      <c r="G49" s="135">
        <v>17662.297872340427</v>
      </c>
      <c r="H49" s="134">
        <v>4.166666666666667</v>
      </c>
      <c r="I49" s="135">
        <v>199230.72000000003</v>
      </c>
    </row>
    <row r="50" spans="1:9" x14ac:dyDescent="0.2">
      <c r="A50" s="149"/>
      <c r="B50" s="149"/>
      <c r="C50" s="132" t="s">
        <v>100</v>
      </c>
      <c r="D50" s="133" t="s">
        <v>99</v>
      </c>
      <c r="E50" s="134">
        <v>111</v>
      </c>
      <c r="F50" s="135">
        <v>15188.480000000001</v>
      </c>
      <c r="G50" s="135">
        <v>136.83315315315318</v>
      </c>
      <c r="H50" s="134">
        <v>12</v>
      </c>
      <c r="I50" s="135">
        <v>1265.7066666666667</v>
      </c>
    </row>
    <row r="51" spans="1:9" x14ac:dyDescent="0.2">
      <c r="A51" s="149"/>
      <c r="B51" s="149" t="s">
        <v>104</v>
      </c>
      <c r="C51" s="151" t="s">
        <v>104</v>
      </c>
      <c r="D51" s="133" t="s">
        <v>102</v>
      </c>
      <c r="E51" s="134">
        <v>311</v>
      </c>
      <c r="F51" s="135">
        <v>4672537.790000001</v>
      </c>
      <c r="G51" s="135">
        <v>15024.237266881031</v>
      </c>
      <c r="H51" s="134">
        <v>229.91666666666666</v>
      </c>
      <c r="I51" s="135">
        <v>20322.745009061258</v>
      </c>
    </row>
    <row r="52" spans="1:9" x14ac:dyDescent="0.2">
      <c r="A52" s="149"/>
      <c r="B52" s="149"/>
      <c r="C52" s="151"/>
      <c r="D52" s="133" t="s">
        <v>103</v>
      </c>
      <c r="E52" s="134">
        <v>13800</v>
      </c>
      <c r="F52" s="135">
        <v>195665902.51000047</v>
      </c>
      <c r="G52" s="135">
        <v>14178.688587681194</v>
      </c>
      <c r="H52" s="134">
        <v>8827.0833333333339</v>
      </c>
      <c r="I52" s="135">
        <v>22166.540761104607</v>
      </c>
    </row>
    <row r="53" spans="1:9" x14ac:dyDescent="0.2">
      <c r="A53" s="149"/>
      <c r="B53" s="149" t="s">
        <v>111</v>
      </c>
      <c r="C53" s="132" t="s">
        <v>106</v>
      </c>
      <c r="D53" s="133" t="s">
        <v>105</v>
      </c>
      <c r="E53" s="134">
        <v>37426</v>
      </c>
      <c r="F53" s="135">
        <v>1347785079.0599618</v>
      </c>
      <c r="G53" s="135">
        <v>36011.999119862179</v>
      </c>
      <c r="H53" s="134">
        <v>33068.666666666664</v>
      </c>
      <c r="I53" s="135">
        <v>40757.164255991425</v>
      </c>
    </row>
    <row r="54" spans="1:9" x14ac:dyDescent="0.2">
      <c r="A54" s="149"/>
      <c r="B54" s="149"/>
      <c r="C54" s="132" t="s">
        <v>108</v>
      </c>
      <c r="D54" s="133" t="s">
        <v>107</v>
      </c>
      <c r="E54" s="134"/>
      <c r="F54" s="135">
        <v>7455.3799999999992</v>
      </c>
      <c r="G54" s="135"/>
      <c r="H54" s="134">
        <v>0.16666666666666666</v>
      </c>
      <c r="I54" s="135">
        <v>44732.28</v>
      </c>
    </row>
    <row r="55" spans="1:9" x14ac:dyDescent="0.2">
      <c r="A55" s="149"/>
      <c r="B55" s="149"/>
      <c r="C55" s="132" t="s">
        <v>110</v>
      </c>
      <c r="D55" s="133" t="s">
        <v>109</v>
      </c>
      <c r="E55" s="134">
        <v>32</v>
      </c>
      <c r="F55" s="135">
        <v>863218.52</v>
      </c>
      <c r="G55" s="135">
        <v>26975.578750000001</v>
      </c>
      <c r="H55" s="134">
        <v>19.75</v>
      </c>
      <c r="I55" s="135">
        <v>43707.266835443035</v>
      </c>
    </row>
    <row r="56" spans="1:9" x14ac:dyDescent="0.2">
      <c r="A56" s="149"/>
      <c r="B56" s="150" t="s">
        <v>112</v>
      </c>
      <c r="C56" s="150" t="s">
        <v>112</v>
      </c>
      <c r="D56" s="150" t="s">
        <v>112</v>
      </c>
      <c r="E56" s="138">
        <v>65734</v>
      </c>
      <c r="F56" s="139">
        <v>6750854553.0669813</v>
      </c>
      <c r="G56" s="139">
        <v>102699.58549710928</v>
      </c>
      <c r="H56" s="138">
        <v>57441.416666666664</v>
      </c>
      <c r="I56" s="139">
        <v>117525.90630280384</v>
      </c>
    </row>
    <row r="57" spans="1:9" x14ac:dyDescent="0.2">
      <c r="A57" s="149" t="s">
        <v>115</v>
      </c>
      <c r="B57" s="149" t="s">
        <v>114</v>
      </c>
      <c r="C57" s="149" t="s">
        <v>114</v>
      </c>
      <c r="D57" s="149" t="s">
        <v>114</v>
      </c>
      <c r="E57" s="134">
        <v>92336</v>
      </c>
      <c r="F57" s="135">
        <v>7879399357.0395908</v>
      </c>
      <c r="G57" s="135">
        <v>85333.99061080825</v>
      </c>
      <c r="H57" s="134">
        <v>82949.166666666672</v>
      </c>
      <c r="I57" s="135">
        <v>94990.699408749424</v>
      </c>
    </row>
    <row r="60" spans="1:9" x14ac:dyDescent="0.2">
      <c r="E60">
        <f>E32/E57</f>
        <v>0.32578842488303589</v>
      </c>
      <c r="F60">
        <f>F32/F57</f>
        <v>0.14322726299706684</v>
      </c>
    </row>
    <row r="62" spans="1:9" x14ac:dyDescent="0.2">
      <c r="E62" s="141" t="s">
        <v>211</v>
      </c>
      <c r="F62" s="48" t="s">
        <v>212</v>
      </c>
    </row>
    <row r="63" spans="1:9" x14ac:dyDescent="0.2">
      <c r="E63" s="142">
        <f>1/E60</f>
        <v>3.0694767635130642</v>
      </c>
      <c r="F63" s="142">
        <f>1/F60</f>
        <v>6.9819109789208156</v>
      </c>
    </row>
  </sheetData>
  <mergeCells count="26">
    <mergeCell ref="B13:B18"/>
    <mergeCell ref="B32:D32"/>
    <mergeCell ref="A2:A32"/>
    <mergeCell ref="B34:B36"/>
    <mergeCell ref="B37:B40"/>
    <mergeCell ref="B3:B5"/>
    <mergeCell ref="B6:B9"/>
    <mergeCell ref="C10:C12"/>
    <mergeCell ref="B10:B12"/>
    <mergeCell ref="C16:C18"/>
    <mergeCell ref="B19:B22"/>
    <mergeCell ref="C23:C25"/>
    <mergeCell ref="B23:B25"/>
    <mergeCell ref="B26:B29"/>
    <mergeCell ref="B30:B31"/>
    <mergeCell ref="B53:B55"/>
    <mergeCell ref="B56:D56"/>
    <mergeCell ref="A33:A56"/>
    <mergeCell ref="A57:D57"/>
    <mergeCell ref="C46:C47"/>
    <mergeCell ref="B43:B47"/>
    <mergeCell ref="B48:B50"/>
    <mergeCell ref="C51:C52"/>
    <mergeCell ref="B51:B52"/>
    <mergeCell ref="C41:C42"/>
    <mergeCell ref="B41:B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7E0D-5565-634B-A18E-028EA7622CA0}">
  <dimension ref="A2:N52"/>
  <sheetViews>
    <sheetView showGridLines="0" zoomScale="110" zoomScaleNormal="110" workbookViewId="0">
      <pane xSplit="4" ySplit="2" topLeftCell="G3" activePane="bottomRight" state="frozen"/>
      <selection pane="topRight" activeCell="E1" sqref="E1"/>
      <selection pane="bottomLeft" activeCell="A2" sqref="A2"/>
      <selection pane="bottomRight" activeCell="L3" sqref="L3:N14"/>
    </sheetView>
  </sheetViews>
  <sheetFormatPr baseColWidth="10" defaultColWidth="8.83203125" defaultRowHeight="15" x14ac:dyDescent="0.2"/>
  <cols>
    <col min="1" max="1" width="4.5" style="1" customWidth="1"/>
    <col min="2" max="2" width="24.5" style="1" bestFit="1" customWidth="1"/>
    <col min="3" max="3" width="30.83203125" style="1" bestFit="1" customWidth="1"/>
    <col min="4" max="4" width="27.33203125" style="1" hidden="1" customWidth="1"/>
    <col min="5" max="5" width="12.33203125" style="1" bestFit="1" customWidth="1"/>
    <col min="6" max="6" width="11" style="1" bestFit="1" customWidth="1"/>
    <col min="7" max="7" width="22.1640625" style="1" bestFit="1" customWidth="1"/>
    <col min="8" max="8" width="13" style="1" bestFit="1" customWidth="1"/>
    <col min="9" max="9" width="27.1640625" style="1" bestFit="1" customWidth="1"/>
    <col min="10" max="10" width="8.83203125" style="1"/>
    <col min="11" max="11" width="15.1640625" style="1" bestFit="1" customWidth="1"/>
    <col min="12" max="12" width="16.5" style="1" bestFit="1" customWidth="1"/>
    <col min="13" max="13" width="12.1640625" style="1" customWidth="1"/>
    <col min="14" max="14" width="12.1640625" style="1" bestFit="1" customWidth="1"/>
    <col min="15" max="16384" width="8.83203125" style="1"/>
  </cols>
  <sheetData>
    <row r="2" spans="1:14" x14ac:dyDescent="0.2">
      <c r="A2" s="8" t="s">
        <v>121</v>
      </c>
      <c r="B2" s="8" t="s">
        <v>122</v>
      </c>
      <c r="C2" s="8" t="s">
        <v>123</v>
      </c>
      <c r="D2" s="8" t="s">
        <v>124</v>
      </c>
      <c r="E2" s="7" t="s">
        <v>116</v>
      </c>
      <c r="F2" s="7" t="s">
        <v>117</v>
      </c>
      <c r="G2" s="7" t="s">
        <v>118</v>
      </c>
      <c r="H2" s="7" t="s">
        <v>119</v>
      </c>
      <c r="I2" s="7" t="s">
        <v>120</v>
      </c>
      <c r="L2" s="116" t="s">
        <v>201</v>
      </c>
      <c r="M2"/>
      <c r="N2"/>
    </row>
    <row r="3" spans="1:14" x14ac:dyDescent="0.2">
      <c r="A3" s="153" t="s">
        <v>62</v>
      </c>
      <c r="B3" s="122" t="s">
        <v>2</v>
      </c>
      <c r="C3" s="123" t="s">
        <v>1</v>
      </c>
      <c r="D3" s="124" t="s">
        <v>0</v>
      </c>
      <c r="E3" s="125">
        <v>15672</v>
      </c>
      <c r="F3" s="126">
        <v>65501403.519999787</v>
      </c>
      <c r="G3" s="126">
        <v>4179.5178356304104</v>
      </c>
      <c r="H3" s="125">
        <v>11746.583333333334</v>
      </c>
      <c r="I3" s="126">
        <v>5576.2089844564543</v>
      </c>
      <c r="L3" s="48" t="s">
        <v>54</v>
      </c>
      <c r="M3" s="117">
        <f>F26</f>
        <v>16360339.35</v>
      </c>
      <c r="N3" s="118">
        <f>M3/$M$14</f>
        <v>4.2213993275215626E-2</v>
      </c>
    </row>
    <row r="4" spans="1:14" x14ac:dyDescent="0.2">
      <c r="A4" s="154"/>
      <c r="B4" s="122" t="s">
        <v>9</v>
      </c>
      <c r="C4" s="123" t="s">
        <v>4</v>
      </c>
      <c r="D4" s="124" t="s">
        <v>0</v>
      </c>
      <c r="E4" s="125"/>
      <c r="F4" s="126">
        <v>543029.40999999992</v>
      </c>
      <c r="G4" s="126"/>
      <c r="H4" s="125">
        <v>3.8333333333333335</v>
      </c>
      <c r="I4" s="126">
        <v>141659.8460869565</v>
      </c>
      <c r="L4" s="48" t="s">
        <v>133</v>
      </c>
      <c r="M4" s="117">
        <f>F3</f>
        <v>65501403.519999787</v>
      </c>
      <c r="N4" s="118">
        <f t="shared" ref="N4:N13" si="0">M4/$M$14</f>
        <v>0.16901090793758239</v>
      </c>
    </row>
    <row r="5" spans="1:14" x14ac:dyDescent="0.2">
      <c r="A5" s="154"/>
      <c r="B5" s="157" t="s">
        <v>18</v>
      </c>
      <c r="C5" s="123" t="s">
        <v>11</v>
      </c>
      <c r="D5" s="124" t="s">
        <v>0</v>
      </c>
      <c r="E5" s="125">
        <v>771</v>
      </c>
      <c r="F5" s="126">
        <v>1350245.7400000002</v>
      </c>
      <c r="G5" s="126">
        <v>1751.2914915693907</v>
      </c>
      <c r="H5" s="125">
        <v>250.75</v>
      </c>
      <c r="I5" s="126">
        <v>5384.8284745762721</v>
      </c>
      <c r="L5" s="48" t="s">
        <v>48</v>
      </c>
      <c r="M5" s="117">
        <f>F23</f>
        <v>69799664.740001127</v>
      </c>
      <c r="N5" s="118">
        <f t="shared" si="0"/>
        <v>0.1801015562642784</v>
      </c>
    </row>
    <row r="6" spans="1:14" x14ac:dyDescent="0.2">
      <c r="A6" s="154"/>
      <c r="B6" s="157"/>
      <c r="C6" s="123" t="s">
        <v>13</v>
      </c>
      <c r="D6" s="124" t="s">
        <v>0</v>
      </c>
      <c r="E6" s="125">
        <v>256</v>
      </c>
      <c r="F6" s="126">
        <v>947884.41999999771</v>
      </c>
      <c r="G6" s="126">
        <v>3702.6735156249911</v>
      </c>
      <c r="H6" s="125">
        <v>137.66666666666666</v>
      </c>
      <c r="I6" s="126">
        <v>6885.3589830508308</v>
      </c>
      <c r="L6" s="48" t="s">
        <v>203</v>
      </c>
      <c r="M6" s="121">
        <f>SUM(F9:F11)</f>
        <v>89426441.970000058</v>
      </c>
      <c r="N6" s="118">
        <f t="shared" si="0"/>
        <v>0.23074382133449103</v>
      </c>
    </row>
    <row r="7" spans="1:14" x14ac:dyDescent="0.2">
      <c r="A7" s="154"/>
      <c r="B7" s="157"/>
      <c r="C7" s="123" t="s">
        <v>15</v>
      </c>
      <c r="D7" s="124" t="s">
        <v>0</v>
      </c>
      <c r="E7" s="125">
        <v>251</v>
      </c>
      <c r="F7" s="126">
        <v>439158.13999999984</v>
      </c>
      <c r="G7" s="126">
        <v>1749.6340239043818</v>
      </c>
      <c r="H7" s="125">
        <v>95.25</v>
      </c>
      <c r="I7" s="126">
        <v>4610.584146981626</v>
      </c>
      <c r="L7" s="48" t="s">
        <v>9</v>
      </c>
      <c r="M7" s="121">
        <f>F4</f>
        <v>543029.40999999992</v>
      </c>
      <c r="N7" s="118">
        <f t="shared" si="0"/>
        <v>1.4011591918467331E-3</v>
      </c>
    </row>
    <row r="8" spans="1:14" x14ac:dyDescent="0.2">
      <c r="A8" s="154"/>
      <c r="B8" s="157"/>
      <c r="C8" s="123" t="s">
        <v>17</v>
      </c>
      <c r="D8" s="124" t="s">
        <v>0</v>
      </c>
      <c r="E8" s="125"/>
      <c r="F8" s="126">
        <v>30295.68</v>
      </c>
      <c r="G8" s="126"/>
      <c r="H8" s="125">
        <v>3.4166666666666665</v>
      </c>
      <c r="I8" s="126">
        <v>8867.0282926829259</v>
      </c>
      <c r="L8" s="48" t="s">
        <v>202</v>
      </c>
      <c r="M8" s="121">
        <f>SUM(F5:F8)</f>
        <v>2767583.9799999977</v>
      </c>
      <c r="N8" s="118">
        <f t="shared" si="0"/>
        <v>7.1410970775685288E-3</v>
      </c>
    </row>
    <row r="9" spans="1:14" x14ac:dyDescent="0.2">
      <c r="A9" s="154"/>
      <c r="B9" s="157" t="s">
        <v>22</v>
      </c>
      <c r="C9" s="158" t="s">
        <v>22</v>
      </c>
      <c r="D9" s="124" t="s">
        <v>19</v>
      </c>
      <c r="E9" s="125">
        <v>106</v>
      </c>
      <c r="F9" s="126">
        <v>587935.99</v>
      </c>
      <c r="G9" s="126">
        <v>5546.5659433962264</v>
      </c>
      <c r="H9" s="125">
        <v>42.083333333333336</v>
      </c>
      <c r="I9" s="126">
        <v>13970.756198019801</v>
      </c>
      <c r="L9" s="48" t="s">
        <v>204</v>
      </c>
      <c r="M9" s="121">
        <f>SUM(F12:F16)</f>
        <v>1045489.37</v>
      </c>
      <c r="N9" s="118">
        <f t="shared" si="0"/>
        <v>2.6976384957741982E-3</v>
      </c>
    </row>
    <row r="10" spans="1:14" x14ac:dyDescent="0.2">
      <c r="A10" s="154"/>
      <c r="B10" s="157"/>
      <c r="C10" s="158"/>
      <c r="D10" s="124" t="s">
        <v>20</v>
      </c>
      <c r="E10" s="125">
        <v>6298</v>
      </c>
      <c r="F10" s="126">
        <v>82771530.490000069</v>
      </c>
      <c r="G10" s="126">
        <v>13142.510398539231</v>
      </c>
      <c r="H10" s="125">
        <v>4252.333333333333</v>
      </c>
      <c r="I10" s="126">
        <v>19464.967584071506</v>
      </c>
      <c r="L10" s="48" t="s">
        <v>46</v>
      </c>
      <c r="M10" s="121">
        <f>SUM(F20:F22)</f>
        <v>78250560.570000023</v>
      </c>
      <c r="N10" s="118">
        <f t="shared" si="0"/>
        <v>0.20190709783069594</v>
      </c>
    </row>
    <row r="11" spans="1:14" x14ac:dyDescent="0.2">
      <c r="A11" s="154"/>
      <c r="B11" s="157"/>
      <c r="C11" s="158"/>
      <c r="D11" s="124" t="s">
        <v>0</v>
      </c>
      <c r="E11" s="125">
        <v>811</v>
      </c>
      <c r="F11" s="126">
        <v>6066975.4900000002</v>
      </c>
      <c r="G11" s="126">
        <v>7480.8575709001234</v>
      </c>
      <c r="H11" s="125">
        <v>259.25</v>
      </c>
      <c r="I11" s="126">
        <v>23402.026962391516</v>
      </c>
      <c r="L11" s="48" t="s">
        <v>205</v>
      </c>
      <c r="M11" s="121">
        <f>F27</f>
        <v>3081374.0300000003</v>
      </c>
      <c r="N11" s="118">
        <f t="shared" si="0"/>
        <v>7.9507582207238321E-3</v>
      </c>
    </row>
    <row r="12" spans="1:14" x14ac:dyDescent="0.2">
      <c r="A12" s="154"/>
      <c r="B12" s="157" t="s">
        <v>33</v>
      </c>
      <c r="C12" s="123" t="s">
        <v>24</v>
      </c>
      <c r="D12" s="124" t="s">
        <v>0</v>
      </c>
      <c r="E12" s="125"/>
      <c r="F12" s="126">
        <v>24603.68</v>
      </c>
      <c r="G12" s="126"/>
      <c r="H12" s="125">
        <v>0.66666666666666663</v>
      </c>
      <c r="I12" s="126">
        <v>36905.520000000004</v>
      </c>
      <c r="L12" s="48" t="s">
        <v>206</v>
      </c>
      <c r="M12" s="121">
        <f>SUM(F24)</f>
        <v>60133590</v>
      </c>
      <c r="N12" s="118">
        <f t="shared" si="0"/>
        <v>0.1551605324051285</v>
      </c>
    </row>
    <row r="13" spans="1:14" x14ac:dyDescent="0.2">
      <c r="A13" s="154"/>
      <c r="B13" s="157"/>
      <c r="C13" s="123" t="s">
        <v>26</v>
      </c>
      <c r="D13" s="124" t="s">
        <v>0</v>
      </c>
      <c r="E13" s="125">
        <v>71</v>
      </c>
      <c r="F13" s="126">
        <v>709221</v>
      </c>
      <c r="G13" s="126">
        <v>9989.0281690140837</v>
      </c>
      <c r="H13" s="125">
        <v>27.416666666666668</v>
      </c>
      <c r="I13" s="126">
        <v>25868.243161094222</v>
      </c>
      <c r="L13" s="48" t="s">
        <v>207</v>
      </c>
      <c r="M13" s="117">
        <f>M14-SUM(M3:M12)</f>
        <v>647777.91002440453</v>
      </c>
      <c r="N13" s="118">
        <f t="shared" si="0"/>
        <v>1.6714379666949541E-3</v>
      </c>
    </row>
    <row r="14" spans="1:14" x14ac:dyDescent="0.2">
      <c r="A14" s="154"/>
      <c r="B14" s="157"/>
      <c r="C14" s="123" t="s">
        <v>28</v>
      </c>
      <c r="D14" s="124" t="s">
        <v>0</v>
      </c>
      <c r="E14" s="125"/>
      <c r="F14" s="126">
        <v>1454.8700000000001</v>
      </c>
      <c r="G14" s="126"/>
      <c r="H14" s="125">
        <v>0.25</v>
      </c>
      <c r="I14" s="126">
        <v>5819.4800000000005</v>
      </c>
      <c r="L14" s="48" t="s">
        <v>61</v>
      </c>
      <c r="M14" s="117">
        <f>F29</f>
        <v>387557254.85002536</v>
      </c>
      <c r="N14" s="118">
        <f>M14/$M$14</f>
        <v>1</v>
      </c>
    </row>
    <row r="15" spans="1:14" x14ac:dyDescent="0.2">
      <c r="A15" s="154"/>
      <c r="B15" s="157"/>
      <c r="C15" s="158" t="s">
        <v>32</v>
      </c>
      <c r="D15" s="124" t="s">
        <v>19</v>
      </c>
      <c r="E15" s="125"/>
      <c r="F15" s="126">
        <v>60611.270000000004</v>
      </c>
      <c r="G15" s="126"/>
      <c r="H15" s="125">
        <v>3.4166666666666665</v>
      </c>
      <c r="I15" s="126">
        <v>17739.883902439025</v>
      </c>
    </row>
    <row r="16" spans="1:14" x14ac:dyDescent="0.2">
      <c r="A16" s="154"/>
      <c r="B16" s="157"/>
      <c r="C16" s="158"/>
      <c r="D16" s="124" t="s">
        <v>0</v>
      </c>
      <c r="E16" s="125">
        <v>68</v>
      </c>
      <c r="F16" s="126">
        <v>249598.54999999996</v>
      </c>
      <c r="G16" s="126">
        <v>3670.5669117647053</v>
      </c>
      <c r="H16" s="125">
        <v>25.25</v>
      </c>
      <c r="I16" s="126">
        <v>9885.0910891089097</v>
      </c>
    </row>
    <row r="17" spans="1:14" x14ac:dyDescent="0.2">
      <c r="A17" s="154"/>
      <c r="B17" s="157" t="s">
        <v>42</v>
      </c>
      <c r="C17" s="123" t="s">
        <v>35</v>
      </c>
      <c r="D17" s="124" t="s">
        <v>0</v>
      </c>
      <c r="E17" s="125"/>
      <c r="F17" s="126">
        <v>268231</v>
      </c>
      <c r="G17" s="126"/>
      <c r="H17" s="125">
        <v>1.1666666666666667</v>
      </c>
      <c r="I17" s="126">
        <v>229912.28571428568</v>
      </c>
      <c r="N17" s="140">
        <f>SUM(N3:N5)</f>
        <v>0.39132645747707639</v>
      </c>
    </row>
    <row r="18" spans="1:14" x14ac:dyDescent="0.2">
      <c r="A18" s="154"/>
      <c r="B18" s="157"/>
      <c r="C18" s="123" t="s">
        <v>39</v>
      </c>
      <c r="D18" s="124" t="s">
        <v>0</v>
      </c>
      <c r="E18" s="125">
        <v>27</v>
      </c>
      <c r="F18" s="126">
        <v>373753</v>
      </c>
      <c r="G18" s="126">
        <v>13842.703703703704</v>
      </c>
      <c r="H18" s="125">
        <v>2.3333333333333335</v>
      </c>
      <c r="I18" s="126">
        <v>160179.85714285716</v>
      </c>
    </row>
    <row r="19" spans="1:14" x14ac:dyDescent="0.2">
      <c r="A19" s="154"/>
      <c r="B19" s="157"/>
      <c r="C19" s="123" t="s">
        <v>41</v>
      </c>
      <c r="D19" s="124" t="s">
        <v>0</v>
      </c>
      <c r="E19" s="125">
        <v>26</v>
      </c>
      <c r="F19" s="126">
        <v>4913.92</v>
      </c>
      <c r="G19" s="126">
        <v>188.99692307692308</v>
      </c>
      <c r="H19" s="125">
        <v>3.0833333333333335</v>
      </c>
      <c r="I19" s="126">
        <v>1593.7037837837838</v>
      </c>
    </row>
    <row r="20" spans="1:14" x14ac:dyDescent="0.2">
      <c r="A20" s="154"/>
      <c r="B20" s="157" t="s">
        <v>46</v>
      </c>
      <c r="C20" s="158" t="s">
        <v>46</v>
      </c>
      <c r="D20" s="124" t="s">
        <v>19</v>
      </c>
      <c r="E20" s="125">
        <v>41</v>
      </c>
      <c r="F20" s="126">
        <v>173595.19999999998</v>
      </c>
      <c r="G20" s="126">
        <v>4234.0292682926829</v>
      </c>
      <c r="H20" s="125">
        <v>17.166666666666668</v>
      </c>
      <c r="I20" s="126">
        <v>10112.341747572815</v>
      </c>
    </row>
    <row r="21" spans="1:14" x14ac:dyDescent="0.2">
      <c r="A21" s="154"/>
      <c r="B21" s="157"/>
      <c r="C21" s="158"/>
      <c r="D21" s="124" t="s">
        <v>20</v>
      </c>
      <c r="E21" s="125">
        <v>5507</v>
      </c>
      <c r="F21" s="126">
        <v>60381611.340000026</v>
      </c>
      <c r="G21" s="126">
        <v>10964.519945523884</v>
      </c>
      <c r="H21" s="125">
        <v>3536.3333333333335</v>
      </c>
      <c r="I21" s="126">
        <v>17074.637950796503</v>
      </c>
    </row>
    <row r="22" spans="1:14" x14ac:dyDescent="0.2">
      <c r="A22" s="154"/>
      <c r="B22" s="157"/>
      <c r="C22" s="158"/>
      <c r="D22" s="124" t="s">
        <v>0</v>
      </c>
      <c r="E22" s="125">
        <v>2537</v>
      </c>
      <c r="F22" s="126">
        <v>17695354.02999999</v>
      </c>
      <c r="G22" s="126">
        <v>6974.9129010642455</v>
      </c>
      <c r="H22" s="125">
        <v>966.66666666666663</v>
      </c>
      <c r="I22" s="126">
        <v>18305.538651724128</v>
      </c>
    </row>
    <row r="23" spans="1:14" x14ac:dyDescent="0.2">
      <c r="A23" s="154"/>
      <c r="B23" s="157" t="s">
        <v>55</v>
      </c>
      <c r="C23" s="123" t="s">
        <v>48</v>
      </c>
      <c r="D23" s="124" t="s">
        <v>20</v>
      </c>
      <c r="E23" s="125">
        <v>15757</v>
      </c>
      <c r="F23" s="126">
        <v>69799664.740001127</v>
      </c>
      <c r="G23" s="126">
        <v>4429.7559649680225</v>
      </c>
      <c r="H23" s="125">
        <v>12191.833333333334</v>
      </c>
      <c r="I23" s="126">
        <v>5725.1163817310326</v>
      </c>
    </row>
    <row r="24" spans="1:14" x14ac:dyDescent="0.2">
      <c r="A24" s="154"/>
      <c r="B24" s="157"/>
      <c r="C24" s="123" t="s">
        <v>50</v>
      </c>
      <c r="D24" s="124" t="s">
        <v>20</v>
      </c>
      <c r="E24" s="125">
        <v>9878</v>
      </c>
      <c r="F24" s="126">
        <v>60133590</v>
      </c>
      <c r="G24" s="126">
        <v>6087.6280623608018</v>
      </c>
      <c r="H24" s="125">
        <v>5738.083333333333</v>
      </c>
      <c r="I24" s="126">
        <v>10479.734522270792</v>
      </c>
    </row>
    <row r="25" spans="1:14" x14ac:dyDescent="0.2">
      <c r="A25" s="154"/>
      <c r="B25" s="157"/>
      <c r="C25" s="123" t="s">
        <v>52</v>
      </c>
      <c r="D25" s="124" t="s">
        <v>20</v>
      </c>
      <c r="E25" s="125"/>
      <c r="F25" s="126">
        <v>879.99</v>
      </c>
      <c r="G25" s="126"/>
      <c r="H25" s="125">
        <v>0.25</v>
      </c>
      <c r="I25" s="126">
        <v>3519.96</v>
      </c>
    </row>
    <row r="26" spans="1:14" x14ac:dyDescent="0.2">
      <c r="A26" s="154"/>
      <c r="B26" s="157"/>
      <c r="C26" s="123" t="s">
        <v>54</v>
      </c>
      <c r="D26" s="124" t="s">
        <v>20</v>
      </c>
      <c r="E26" s="125">
        <v>15351</v>
      </c>
      <c r="F26" s="126">
        <v>16360339.35</v>
      </c>
      <c r="G26" s="126">
        <v>1065.7507230799297</v>
      </c>
      <c r="H26" s="125">
        <v>9617.3333333333339</v>
      </c>
      <c r="I26" s="126">
        <v>1701.1305299459309</v>
      </c>
    </row>
    <row r="27" spans="1:14" x14ac:dyDescent="0.2">
      <c r="A27" s="154"/>
      <c r="B27" s="122" t="s">
        <v>60</v>
      </c>
      <c r="C27" s="123" t="s">
        <v>57</v>
      </c>
      <c r="D27" s="124" t="s">
        <v>0</v>
      </c>
      <c r="E27" s="125">
        <v>158</v>
      </c>
      <c r="F27" s="126">
        <v>3081374.0300000003</v>
      </c>
      <c r="G27" s="126">
        <v>19502.367278481015</v>
      </c>
      <c r="H27" s="125">
        <v>82.666666666666671</v>
      </c>
      <c r="I27" s="126">
        <v>37274.685846774199</v>
      </c>
    </row>
    <row r="28" spans="1:14" x14ac:dyDescent="0.2">
      <c r="A28" s="154"/>
      <c r="B28" s="122"/>
      <c r="C28" s="123"/>
      <c r="D28" s="124"/>
      <c r="E28" s="125"/>
      <c r="F28" s="126"/>
      <c r="G28" s="126"/>
      <c r="H28" s="125"/>
      <c r="I28" s="126"/>
    </row>
    <row r="29" spans="1:14" s="9" customFormat="1" x14ac:dyDescent="0.2">
      <c r="A29" s="154"/>
      <c r="B29" s="159" t="s">
        <v>61</v>
      </c>
      <c r="C29" s="159" t="s">
        <v>61</v>
      </c>
      <c r="D29" s="159" t="s">
        <v>61</v>
      </c>
      <c r="E29" s="127">
        <v>15838</v>
      </c>
      <c r="F29" s="128">
        <v>387557254.85002536</v>
      </c>
      <c r="G29" s="128">
        <v>24470.088069833651</v>
      </c>
      <c r="H29" s="127">
        <v>12466.333333333334</v>
      </c>
      <c r="I29" s="128">
        <v>31088.311573840907</v>
      </c>
    </row>
    <row r="30" spans="1:14" x14ac:dyDescent="0.2">
      <c r="A30" s="161" t="s">
        <v>113</v>
      </c>
      <c r="B30" s="4" t="s">
        <v>2</v>
      </c>
      <c r="C30" s="6" t="s">
        <v>1</v>
      </c>
      <c r="D30" s="5" t="s">
        <v>0</v>
      </c>
      <c r="E30" s="3">
        <v>10230</v>
      </c>
      <c r="F30" s="2">
        <v>29727821.049997345</v>
      </c>
      <c r="G30" s="2">
        <v>2905.9453616810697</v>
      </c>
      <c r="H30" s="3">
        <v>6344.833333333333</v>
      </c>
      <c r="I30" s="2">
        <v>4685.358856286849</v>
      </c>
    </row>
    <row r="31" spans="1:14" x14ac:dyDescent="0.2">
      <c r="A31" s="161"/>
      <c r="B31" s="155" t="s">
        <v>9</v>
      </c>
      <c r="C31" s="6" t="s">
        <v>4</v>
      </c>
      <c r="D31" s="5" t="s">
        <v>0</v>
      </c>
      <c r="E31" s="3">
        <v>351</v>
      </c>
      <c r="F31" s="2">
        <v>38011016.529999994</v>
      </c>
      <c r="G31" s="2">
        <v>108293.49438746436</v>
      </c>
      <c r="H31" s="3">
        <v>257</v>
      </c>
      <c r="I31" s="2">
        <v>147902.78805447469</v>
      </c>
    </row>
    <row r="32" spans="1:14" x14ac:dyDescent="0.2">
      <c r="A32" s="161"/>
      <c r="B32" s="155"/>
      <c r="C32" s="6" t="s">
        <v>6</v>
      </c>
      <c r="D32" s="5" t="s">
        <v>0</v>
      </c>
      <c r="E32" s="3"/>
      <c r="F32" s="2">
        <v>288110.56</v>
      </c>
      <c r="G32" s="2"/>
      <c r="H32" s="3">
        <v>8</v>
      </c>
      <c r="I32" s="2">
        <v>36013.82</v>
      </c>
    </row>
    <row r="33" spans="1:13" x14ac:dyDescent="0.2">
      <c r="A33" s="161"/>
      <c r="B33" s="155"/>
      <c r="C33" s="6" t="s">
        <v>8</v>
      </c>
      <c r="D33" s="5" t="s">
        <v>0</v>
      </c>
      <c r="E33" s="3">
        <v>109</v>
      </c>
      <c r="F33" s="2">
        <v>4154332.0300000021</v>
      </c>
      <c r="G33" s="2">
        <v>38113.137889908277</v>
      </c>
      <c r="H33" s="3">
        <v>102.66666666666667</v>
      </c>
      <c r="I33" s="2">
        <v>40464.273019480541</v>
      </c>
      <c r="M33" s="14"/>
    </row>
    <row r="34" spans="1:13" x14ac:dyDescent="0.2">
      <c r="A34" s="161"/>
      <c r="B34" s="155" t="s">
        <v>18</v>
      </c>
      <c r="C34" s="6" t="s">
        <v>11</v>
      </c>
      <c r="D34" s="5" t="s">
        <v>0</v>
      </c>
      <c r="E34" s="3">
        <v>1005</v>
      </c>
      <c r="F34" s="2">
        <v>1578712.0500000003</v>
      </c>
      <c r="G34" s="2">
        <v>1570.8577611940302</v>
      </c>
      <c r="H34" s="3">
        <v>284.41666666666669</v>
      </c>
      <c r="I34" s="2">
        <v>5550.7016114854978</v>
      </c>
      <c r="M34" s="10"/>
    </row>
    <row r="35" spans="1:13" x14ac:dyDescent="0.2">
      <c r="A35" s="161"/>
      <c r="B35" s="155"/>
      <c r="C35" s="6" t="s">
        <v>13</v>
      </c>
      <c r="D35" s="5" t="s">
        <v>0</v>
      </c>
      <c r="E35" s="3">
        <v>163</v>
      </c>
      <c r="F35" s="2">
        <v>487510.85999999975</v>
      </c>
      <c r="G35" s="2">
        <v>2990.8641717791397</v>
      </c>
      <c r="H35" s="3">
        <v>78.583333333333329</v>
      </c>
      <c r="I35" s="2">
        <v>6203.7437115588509</v>
      </c>
    </row>
    <row r="36" spans="1:13" x14ac:dyDescent="0.2">
      <c r="A36" s="161"/>
      <c r="B36" s="155"/>
      <c r="C36" s="6" t="s">
        <v>15</v>
      </c>
      <c r="D36" s="5" t="s">
        <v>0</v>
      </c>
      <c r="E36" s="3">
        <v>157</v>
      </c>
      <c r="F36" s="2">
        <v>285281.39999999991</v>
      </c>
      <c r="G36" s="2">
        <v>1817.0789808917191</v>
      </c>
      <c r="H36" s="3">
        <v>57.916666666666664</v>
      </c>
      <c r="I36" s="2">
        <v>4925.7220143884879</v>
      </c>
    </row>
    <row r="37" spans="1:13" x14ac:dyDescent="0.2">
      <c r="A37" s="161"/>
      <c r="B37" s="155"/>
      <c r="C37" s="6" t="s">
        <v>17</v>
      </c>
      <c r="D37" s="5" t="s">
        <v>0</v>
      </c>
      <c r="E37" s="3"/>
      <c r="F37" s="2">
        <v>23082.730000000003</v>
      </c>
      <c r="G37" s="2"/>
      <c r="H37" s="3">
        <v>2.5833333333333335</v>
      </c>
      <c r="I37" s="2">
        <v>8935.2503225806468</v>
      </c>
    </row>
    <row r="38" spans="1:13" x14ac:dyDescent="0.2">
      <c r="A38" s="161"/>
      <c r="B38" s="155" t="s">
        <v>22</v>
      </c>
      <c r="C38" s="156" t="s">
        <v>22</v>
      </c>
      <c r="D38" s="5" t="s">
        <v>19</v>
      </c>
      <c r="E38" s="3">
        <v>611</v>
      </c>
      <c r="F38" s="2">
        <v>5717259.9999999991</v>
      </c>
      <c r="G38" s="2">
        <v>9357.2176759410795</v>
      </c>
      <c r="H38" s="3">
        <v>358.58333333333331</v>
      </c>
      <c r="I38" s="2">
        <v>15944.020450848244</v>
      </c>
    </row>
    <row r="39" spans="1:13" x14ac:dyDescent="0.2">
      <c r="A39" s="161"/>
      <c r="B39" s="155"/>
      <c r="C39" s="156"/>
      <c r="D39" s="5" t="s">
        <v>0</v>
      </c>
      <c r="E39" s="3">
        <v>4761</v>
      </c>
      <c r="F39" s="2">
        <v>83462328.949999958</v>
      </c>
      <c r="G39" s="2">
        <v>17530.419859273254</v>
      </c>
      <c r="H39" s="3">
        <v>2943.75</v>
      </c>
      <c r="I39" s="2">
        <v>28352.383507430983</v>
      </c>
    </row>
    <row r="40" spans="1:13" x14ac:dyDescent="0.2">
      <c r="A40" s="161"/>
      <c r="B40" s="155" t="s">
        <v>33</v>
      </c>
      <c r="C40" s="6" t="s">
        <v>24</v>
      </c>
      <c r="D40" s="5" t="s">
        <v>0</v>
      </c>
      <c r="E40" s="3"/>
      <c r="F40" s="2">
        <v>25148.050000000003</v>
      </c>
      <c r="G40" s="2"/>
      <c r="H40" s="3">
        <v>2.0833333333333335</v>
      </c>
      <c r="I40" s="2">
        <v>12071.064000000002</v>
      </c>
    </row>
    <row r="41" spans="1:13" x14ac:dyDescent="0.2">
      <c r="A41" s="161"/>
      <c r="B41" s="155"/>
      <c r="C41" s="6" t="s">
        <v>26</v>
      </c>
      <c r="D41" s="5" t="s">
        <v>0</v>
      </c>
      <c r="E41" s="3">
        <v>123</v>
      </c>
      <c r="F41" s="2">
        <v>1035231.9199999998</v>
      </c>
      <c r="G41" s="2">
        <v>8416.5196747967457</v>
      </c>
      <c r="H41" s="3">
        <v>47.666666666666664</v>
      </c>
      <c r="I41" s="2">
        <v>21718.152167832166</v>
      </c>
    </row>
    <row r="42" spans="1:13" x14ac:dyDescent="0.2">
      <c r="A42" s="161"/>
      <c r="B42" s="155"/>
      <c r="C42" s="6" t="s">
        <v>28</v>
      </c>
      <c r="D42" s="5" t="s">
        <v>0</v>
      </c>
      <c r="E42" s="3"/>
      <c r="F42" s="2">
        <v>77883.099999999991</v>
      </c>
      <c r="G42" s="2"/>
      <c r="H42" s="3">
        <v>3.1666666666666665</v>
      </c>
      <c r="I42" s="2">
        <v>24594.663157894734</v>
      </c>
    </row>
    <row r="43" spans="1:13" x14ac:dyDescent="0.2">
      <c r="A43" s="161"/>
      <c r="B43" s="155"/>
      <c r="C43" s="156" t="s">
        <v>32</v>
      </c>
      <c r="D43" s="5" t="s">
        <v>19</v>
      </c>
      <c r="E43" s="3"/>
      <c r="F43" s="2">
        <v>3874.8599999999997</v>
      </c>
      <c r="G43" s="2"/>
      <c r="H43" s="3">
        <v>0.25</v>
      </c>
      <c r="I43" s="2">
        <v>15499.439999999999</v>
      </c>
    </row>
    <row r="44" spans="1:13" x14ac:dyDescent="0.2">
      <c r="A44" s="161"/>
      <c r="B44" s="155"/>
      <c r="C44" s="156"/>
      <c r="D44" s="5" t="s">
        <v>0</v>
      </c>
      <c r="E44" s="3">
        <v>107</v>
      </c>
      <c r="F44" s="2">
        <v>496828.14999999997</v>
      </c>
      <c r="G44" s="2">
        <v>4643.2537383177569</v>
      </c>
      <c r="H44" s="3">
        <v>44.166666666666664</v>
      </c>
      <c r="I44" s="2">
        <v>11248.939245283018</v>
      </c>
    </row>
    <row r="45" spans="1:13" x14ac:dyDescent="0.2">
      <c r="A45" s="161"/>
      <c r="B45" s="155" t="s">
        <v>42</v>
      </c>
      <c r="C45" s="6" t="s">
        <v>35</v>
      </c>
      <c r="D45" s="5" t="s">
        <v>0</v>
      </c>
      <c r="E45" s="3"/>
      <c r="F45" s="2">
        <v>151357</v>
      </c>
      <c r="G45" s="2"/>
      <c r="H45" s="3">
        <v>0.66666666666666663</v>
      </c>
      <c r="I45" s="2">
        <v>227035.5</v>
      </c>
    </row>
    <row r="46" spans="1:13" x14ac:dyDescent="0.2">
      <c r="A46" s="161"/>
      <c r="B46" s="155"/>
      <c r="C46" s="6" t="s">
        <v>39</v>
      </c>
      <c r="D46" s="5" t="s">
        <v>0</v>
      </c>
      <c r="E46" s="3">
        <v>24</v>
      </c>
      <c r="F46" s="2">
        <v>443709</v>
      </c>
      <c r="G46" s="2">
        <v>18487.875</v>
      </c>
      <c r="H46" s="3">
        <v>2.1666666666666665</v>
      </c>
      <c r="I46" s="2">
        <v>204788.76923076925</v>
      </c>
    </row>
    <row r="47" spans="1:13" x14ac:dyDescent="0.2">
      <c r="A47" s="161"/>
      <c r="B47" s="155"/>
      <c r="C47" s="6" t="s">
        <v>41</v>
      </c>
      <c r="D47" s="5" t="s">
        <v>0</v>
      </c>
      <c r="E47" s="3">
        <v>111</v>
      </c>
      <c r="F47" s="2">
        <v>15188.480000000001</v>
      </c>
      <c r="G47" s="2">
        <v>136.83315315315318</v>
      </c>
      <c r="H47" s="3">
        <v>12</v>
      </c>
      <c r="I47" s="2">
        <v>1265.7066666666667</v>
      </c>
    </row>
    <row r="48" spans="1:13" x14ac:dyDescent="0.2">
      <c r="A48" s="161"/>
      <c r="B48" s="155" t="s">
        <v>46</v>
      </c>
      <c r="C48" s="156" t="s">
        <v>46</v>
      </c>
      <c r="D48" s="5" t="s">
        <v>19</v>
      </c>
      <c r="E48" s="3">
        <v>223</v>
      </c>
      <c r="F48" s="2">
        <v>3138972.4299999997</v>
      </c>
      <c r="G48" s="2">
        <v>14076.109551569505</v>
      </c>
      <c r="H48" s="3">
        <v>156.5</v>
      </c>
      <c r="I48" s="2">
        <v>20057.33182108626</v>
      </c>
    </row>
    <row r="49" spans="1:9" x14ac:dyDescent="0.2">
      <c r="A49" s="161"/>
      <c r="B49" s="155"/>
      <c r="C49" s="156"/>
      <c r="D49" s="5" t="s">
        <v>0</v>
      </c>
      <c r="E49" s="3">
        <v>7800</v>
      </c>
      <c r="F49" s="2">
        <v>122491030.65000007</v>
      </c>
      <c r="G49" s="2">
        <v>15703.978288461547</v>
      </c>
      <c r="H49" s="3">
        <v>4687</v>
      </c>
      <c r="I49" s="2">
        <v>26134.207520802229</v>
      </c>
    </row>
    <row r="50" spans="1:9" x14ac:dyDescent="0.2">
      <c r="A50" s="161"/>
      <c r="B50" s="4" t="s">
        <v>60</v>
      </c>
      <c r="C50" s="6" t="s">
        <v>57</v>
      </c>
      <c r="D50" s="5" t="s">
        <v>0</v>
      </c>
      <c r="E50" s="3">
        <v>472</v>
      </c>
      <c r="F50" s="2">
        <v>7425269.4800000004</v>
      </c>
      <c r="G50" s="2">
        <v>15731.503135593221</v>
      </c>
      <c r="H50" s="3">
        <v>250.83333333333334</v>
      </c>
      <c r="I50" s="2">
        <v>29602.403242524917</v>
      </c>
    </row>
    <row r="51" spans="1:9" s="9" customFormat="1" x14ac:dyDescent="0.2">
      <c r="A51" s="161"/>
      <c r="B51" s="160" t="s">
        <v>61</v>
      </c>
      <c r="C51" s="160" t="s">
        <v>61</v>
      </c>
      <c r="D51" s="160" t="s">
        <v>61</v>
      </c>
      <c r="E51" s="119">
        <v>10425</v>
      </c>
      <c r="F51" s="120">
        <v>299039949.28001183</v>
      </c>
      <c r="G51" s="120">
        <v>28684.887221104251</v>
      </c>
      <c r="H51" s="119">
        <v>6643.083333333333</v>
      </c>
      <c r="I51" s="120">
        <v>45015.233781503841</v>
      </c>
    </row>
    <row r="52" spans="1:9" x14ac:dyDescent="0.2">
      <c r="A52" s="155" t="s">
        <v>115</v>
      </c>
      <c r="B52" s="155" t="s">
        <v>61</v>
      </c>
      <c r="C52" s="155" t="s">
        <v>61</v>
      </c>
      <c r="D52" s="155" t="s">
        <v>61</v>
      </c>
      <c r="E52" s="3">
        <v>24711</v>
      </c>
      <c r="F52" s="2">
        <v>686597204.12992561</v>
      </c>
      <c r="G52" s="2">
        <v>27785.083733152263</v>
      </c>
      <c r="H52" s="3">
        <v>19109.416666666668</v>
      </c>
      <c r="I52" s="2">
        <v>35929.783525395891</v>
      </c>
    </row>
  </sheetData>
  <mergeCells count="23">
    <mergeCell ref="B51:D51"/>
    <mergeCell ref="A30:A51"/>
    <mergeCell ref="A52:D52"/>
    <mergeCell ref="C43:C44"/>
    <mergeCell ref="B40:B44"/>
    <mergeCell ref="B45:B47"/>
    <mergeCell ref="C48:C49"/>
    <mergeCell ref="B48:B49"/>
    <mergeCell ref="A3:A29"/>
    <mergeCell ref="B31:B33"/>
    <mergeCell ref="B34:B37"/>
    <mergeCell ref="C38:C39"/>
    <mergeCell ref="B38:B39"/>
    <mergeCell ref="B17:B19"/>
    <mergeCell ref="C20:C22"/>
    <mergeCell ref="B20:B22"/>
    <mergeCell ref="B23:B26"/>
    <mergeCell ref="B29:D29"/>
    <mergeCell ref="B5:B8"/>
    <mergeCell ref="C9:C11"/>
    <mergeCell ref="B9:B11"/>
    <mergeCell ref="C15:C16"/>
    <mergeCell ref="B12:B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9E2C8-5C66-CE4E-B74B-9AE468304F6F}">
  <dimension ref="A1:I39"/>
  <sheetViews>
    <sheetView topLeftCell="A8" workbookViewId="0">
      <selection activeCell="E37" sqref="E37"/>
    </sheetView>
  </sheetViews>
  <sheetFormatPr baseColWidth="10" defaultColWidth="8.83203125" defaultRowHeight="15" x14ac:dyDescent="0.2"/>
  <cols>
    <col min="1" max="1" width="23.5" style="20" bestFit="1" customWidth="1"/>
    <col min="2" max="2" width="24.5" style="20" bestFit="1" customWidth="1"/>
    <col min="3" max="3" width="30.83203125" style="20" bestFit="1" customWidth="1"/>
    <col min="4" max="4" width="27.33203125" style="20" bestFit="1" customWidth="1"/>
    <col min="5" max="5" width="12.33203125" style="20" bestFit="1" customWidth="1"/>
    <col min="6" max="6" width="11" style="20" bestFit="1" customWidth="1"/>
    <col min="7" max="7" width="22.1640625" style="20" bestFit="1" customWidth="1"/>
    <col min="8" max="8" width="13" style="20" bestFit="1" customWidth="1"/>
    <col min="9" max="9" width="27.1640625" style="20" bestFit="1" customWidth="1"/>
    <col min="10" max="16384" width="8.83203125" style="20"/>
  </cols>
  <sheetData>
    <row r="1" spans="1:9" x14ac:dyDescent="0.2">
      <c r="A1" s="27" t="s">
        <v>121</v>
      </c>
      <c r="B1" s="27" t="s">
        <v>122</v>
      </c>
      <c r="C1" s="27" t="s">
        <v>123</v>
      </c>
      <c r="D1" s="27" t="s">
        <v>124</v>
      </c>
      <c r="E1" s="26" t="s">
        <v>116</v>
      </c>
      <c r="F1" s="26" t="s">
        <v>117</v>
      </c>
      <c r="G1" s="26" t="s">
        <v>118</v>
      </c>
      <c r="H1" s="26" t="s">
        <v>119</v>
      </c>
      <c r="I1" s="26" t="s">
        <v>120</v>
      </c>
    </row>
    <row r="2" spans="1:9" x14ac:dyDescent="0.2">
      <c r="A2" s="162" t="s">
        <v>62</v>
      </c>
      <c r="B2" s="23" t="s">
        <v>2</v>
      </c>
      <c r="C2" s="25" t="s">
        <v>1</v>
      </c>
      <c r="D2" s="24" t="s">
        <v>0</v>
      </c>
      <c r="E2" s="22">
        <v>276</v>
      </c>
      <c r="F2" s="21">
        <v>1183859.7100000037</v>
      </c>
      <c r="G2" s="21">
        <v>4289.3467753623318</v>
      </c>
      <c r="H2" s="22">
        <v>217.16666666666666</v>
      </c>
      <c r="I2" s="21">
        <v>5451.3877666922654</v>
      </c>
    </row>
    <row r="3" spans="1:9" x14ac:dyDescent="0.2">
      <c r="A3" s="162"/>
      <c r="B3" s="23" t="s">
        <v>9</v>
      </c>
      <c r="C3" s="25" t="s">
        <v>4</v>
      </c>
      <c r="D3" s="24" t="s">
        <v>0</v>
      </c>
      <c r="E3" s="22"/>
      <c r="F3" s="21">
        <v>603262.14000000013</v>
      </c>
      <c r="G3" s="21"/>
      <c r="H3" s="22">
        <v>4.833333333333333</v>
      </c>
      <c r="I3" s="21">
        <v>124812.85655172417</v>
      </c>
    </row>
    <row r="4" spans="1:9" x14ac:dyDescent="0.2">
      <c r="A4" s="162"/>
      <c r="B4" s="162" t="s">
        <v>18</v>
      </c>
      <c r="C4" s="25" t="s">
        <v>11</v>
      </c>
      <c r="D4" s="24" t="s">
        <v>0</v>
      </c>
      <c r="E4" s="22"/>
      <c r="F4" s="21">
        <v>23741.1</v>
      </c>
      <c r="G4" s="21"/>
      <c r="H4" s="22">
        <v>6.833333333333333</v>
      </c>
      <c r="I4" s="21">
        <v>3474.3073170731705</v>
      </c>
    </row>
    <row r="5" spans="1:9" x14ac:dyDescent="0.2">
      <c r="A5" s="162"/>
      <c r="B5" s="162"/>
      <c r="C5" s="25" t="s">
        <v>13</v>
      </c>
      <c r="D5" s="24" t="s">
        <v>0</v>
      </c>
      <c r="E5" s="22"/>
      <c r="F5" s="21">
        <v>45495.49</v>
      </c>
      <c r="G5" s="21"/>
      <c r="H5" s="22">
        <v>7.666666666666667</v>
      </c>
      <c r="I5" s="21">
        <v>5934.1943478260873</v>
      </c>
    </row>
    <row r="6" spans="1:9" x14ac:dyDescent="0.2">
      <c r="A6" s="162"/>
      <c r="B6" s="162"/>
      <c r="C6" s="25" t="s">
        <v>15</v>
      </c>
      <c r="D6" s="24" t="s">
        <v>0</v>
      </c>
      <c r="E6" s="22"/>
      <c r="F6" s="21">
        <v>18736.45</v>
      </c>
      <c r="G6" s="21"/>
      <c r="H6" s="22">
        <v>4.666666666666667</v>
      </c>
      <c r="I6" s="21">
        <v>4014.9535714285721</v>
      </c>
    </row>
    <row r="7" spans="1:9" x14ac:dyDescent="0.2">
      <c r="A7" s="162"/>
      <c r="B7" s="162"/>
      <c r="C7" s="25" t="s">
        <v>17</v>
      </c>
      <c r="D7" s="24" t="s">
        <v>0</v>
      </c>
      <c r="E7" s="22"/>
      <c r="F7" s="21">
        <v>3018.26</v>
      </c>
      <c r="G7" s="21"/>
      <c r="H7" s="22">
        <v>0.16666666666666666</v>
      </c>
      <c r="I7" s="21">
        <v>18109.560000000001</v>
      </c>
    </row>
    <row r="8" spans="1:9" x14ac:dyDescent="0.2">
      <c r="A8" s="162"/>
      <c r="B8" s="162" t="s">
        <v>22</v>
      </c>
      <c r="C8" s="163" t="s">
        <v>22</v>
      </c>
      <c r="D8" s="24" t="s">
        <v>19</v>
      </c>
      <c r="E8" s="22"/>
      <c r="F8" s="21">
        <v>116803.57999999999</v>
      </c>
      <c r="G8" s="21"/>
      <c r="H8" s="22">
        <v>4.083333333333333</v>
      </c>
      <c r="I8" s="21">
        <v>28604.958367346931</v>
      </c>
    </row>
    <row r="9" spans="1:9" x14ac:dyDescent="0.2">
      <c r="A9" s="162"/>
      <c r="B9" s="162"/>
      <c r="C9" s="163"/>
      <c r="D9" s="24" t="s">
        <v>20</v>
      </c>
      <c r="E9" s="22">
        <v>124</v>
      </c>
      <c r="F9" s="21">
        <v>1935210.42</v>
      </c>
      <c r="G9" s="21">
        <v>15606.53564516129</v>
      </c>
      <c r="H9" s="22">
        <v>88.083333333333329</v>
      </c>
      <c r="I9" s="21">
        <v>21970.222365184483</v>
      </c>
    </row>
    <row r="10" spans="1:9" x14ac:dyDescent="0.2">
      <c r="A10" s="162"/>
      <c r="B10" s="162"/>
      <c r="C10" s="163"/>
      <c r="D10" s="24" t="s">
        <v>0</v>
      </c>
      <c r="E10" s="22"/>
      <c r="F10" s="21">
        <v>92140.580000000016</v>
      </c>
      <c r="G10" s="21"/>
      <c r="H10" s="22">
        <v>4.916666666666667</v>
      </c>
      <c r="I10" s="21">
        <v>18740.456949152544</v>
      </c>
    </row>
    <row r="11" spans="1:9" x14ac:dyDescent="0.2">
      <c r="A11" s="162"/>
      <c r="B11" s="162" t="s">
        <v>33</v>
      </c>
      <c r="C11" s="25" t="s">
        <v>24</v>
      </c>
      <c r="D11" s="24" t="s">
        <v>0</v>
      </c>
      <c r="E11" s="22"/>
      <c r="F11" s="21">
        <v>7471.68</v>
      </c>
      <c r="G11" s="21"/>
      <c r="H11" s="22">
        <v>0.91666666666666663</v>
      </c>
      <c r="I11" s="21">
        <v>8150.9236363636364</v>
      </c>
    </row>
    <row r="12" spans="1:9" x14ac:dyDescent="0.2">
      <c r="A12" s="162"/>
      <c r="B12" s="162"/>
      <c r="C12" s="25" t="s">
        <v>26</v>
      </c>
      <c r="D12" s="24" t="s">
        <v>0</v>
      </c>
      <c r="E12" s="22"/>
      <c r="F12" s="21">
        <v>80004.960000000006</v>
      </c>
      <c r="G12" s="21"/>
      <c r="H12" s="22">
        <v>4.166666666666667</v>
      </c>
      <c r="I12" s="21">
        <v>19201.190399999999</v>
      </c>
    </row>
    <row r="13" spans="1:9" x14ac:dyDescent="0.2">
      <c r="A13" s="162"/>
      <c r="B13" s="162"/>
      <c r="C13" s="163" t="s">
        <v>32</v>
      </c>
      <c r="D13" s="24" t="s">
        <v>19</v>
      </c>
      <c r="E13" s="22"/>
      <c r="F13" s="21">
        <v>13668.24</v>
      </c>
      <c r="G13" s="21"/>
      <c r="H13" s="22">
        <v>1.6666666666666667</v>
      </c>
      <c r="I13" s="21">
        <v>8200.9439999999995</v>
      </c>
    </row>
    <row r="14" spans="1:9" x14ac:dyDescent="0.2">
      <c r="A14" s="162"/>
      <c r="B14" s="162"/>
      <c r="C14" s="163"/>
      <c r="D14" s="24" t="s">
        <v>20</v>
      </c>
      <c r="E14" s="22"/>
      <c r="F14" s="21">
        <v>9280.07</v>
      </c>
      <c r="G14" s="21"/>
      <c r="H14" s="22">
        <v>1.25</v>
      </c>
      <c r="I14" s="21">
        <v>7424.0560000000005</v>
      </c>
    </row>
    <row r="15" spans="1:9" x14ac:dyDescent="0.2">
      <c r="A15" s="162"/>
      <c r="B15" s="162"/>
      <c r="C15" s="163"/>
      <c r="D15" s="24" t="s">
        <v>0</v>
      </c>
      <c r="E15" s="22"/>
      <c r="F15" s="21">
        <v>104767.33000000002</v>
      </c>
      <c r="G15" s="21"/>
      <c r="H15" s="22">
        <v>8.75</v>
      </c>
      <c r="I15" s="21">
        <v>11973.409142857145</v>
      </c>
    </row>
    <row r="16" spans="1:9" x14ac:dyDescent="0.2">
      <c r="A16" s="162"/>
      <c r="B16" s="162" t="s">
        <v>46</v>
      </c>
      <c r="C16" s="163" t="s">
        <v>46</v>
      </c>
      <c r="D16" s="24" t="s">
        <v>20</v>
      </c>
      <c r="E16" s="22">
        <v>38</v>
      </c>
      <c r="F16" s="21">
        <v>343721.05000000005</v>
      </c>
      <c r="G16" s="21">
        <v>9045.2907894736854</v>
      </c>
      <c r="H16" s="22">
        <v>23.25</v>
      </c>
      <c r="I16" s="21">
        <v>14783.701075268818</v>
      </c>
    </row>
    <row r="17" spans="1:9" x14ac:dyDescent="0.2">
      <c r="A17" s="162"/>
      <c r="B17" s="162"/>
      <c r="C17" s="163"/>
      <c r="D17" s="24" t="s">
        <v>0</v>
      </c>
      <c r="E17" s="22"/>
      <c r="F17" s="21">
        <v>98490.27</v>
      </c>
      <c r="G17" s="21"/>
      <c r="H17" s="22">
        <v>6.833333333333333</v>
      </c>
      <c r="I17" s="21">
        <v>14413.210243902438</v>
      </c>
    </row>
    <row r="18" spans="1:9" x14ac:dyDescent="0.2">
      <c r="A18" s="162"/>
      <c r="B18" s="162" t="s">
        <v>55</v>
      </c>
      <c r="C18" s="25" t="s">
        <v>48</v>
      </c>
      <c r="D18" s="24" t="s">
        <v>20</v>
      </c>
      <c r="E18" s="22">
        <v>281</v>
      </c>
      <c r="F18" s="21">
        <v>1416728.3399999985</v>
      </c>
      <c r="G18" s="21">
        <v>5041.7378647686774</v>
      </c>
      <c r="H18" s="22">
        <v>222.83333333333334</v>
      </c>
      <c r="I18" s="21">
        <v>6357.7935976065755</v>
      </c>
    </row>
    <row r="19" spans="1:9" x14ac:dyDescent="0.2">
      <c r="A19" s="162"/>
      <c r="B19" s="162"/>
      <c r="C19" s="25" t="s">
        <v>50</v>
      </c>
      <c r="D19" s="24" t="s">
        <v>20</v>
      </c>
      <c r="E19" s="22">
        <v>173</v>
      </c>
      <c r="F19" s="21">
        <v>1193470</v>
      </c>
      <c r="G19" s="21">
        <v>6898.6705202312141</v>
      </c>
      <c r="H19" s="22">
        <v>107.66666666666667</v>
      </c>
      <c r="I19" s="21">
        <v>11084.860681114551</v>
      </c>
    </row>
    <row r="20" spans="1:9" x14ac:dyDescent="0.2">
      <c r="A20" s="162"/>
      <c r="B20" s="162"/>
      <c r="C20" s="25" t="s">
        <v>52</v>
      </c>
      <c r="D20" s="24" t="s">
        <v>20</v>
      </c>
      <c r="E20" s="22"/>
      <c r="F20" s="21">
        <v>6440.23</v>
      </c>
      <c r="G20" s="21"/>
      <c r="H20" s="22">
        <v>1</v>
      </c>
      <c r="I20" s="21">
        <v>6440.23</v>
      </c>
    </row>
    <row r="21" spans="1:9" x14ac:dyDescent="0.2">
      <c r="A21" s="162"/>
      <c r="B21" s="162"/>
      <c r="C21" s="25" t="s">
        <v>54</v>
      </c>
      <c r="D21" s="24" t="s">
        <v>20</v>
      </c>
      <c r="E21" s="22">
        <v>276</v>
      </c>
      <c r="F21" s="21">
        <v>309640</v>
      </c>
      <c r="G21" s="21">
        <v>1121.8840579710145</v>
      </c>
      <c r="H21" s="22">
        <v>184.66666666666666</v>
      </c>
      <c r="I21" s="21">
        <v>1676.7509025270761</v>
      </c>
    </row>
    <row r="22" spans="1:9" x14ac:dyDescent="0.2">
      <c r="A22" s="162"/>
      <c r="B22" s="23" t="s">
        <v>60</v>
      </c>
      <c r="C22" s="25" t="s">
        <v>57</v>
      </c>
      <c r="D22" s="24" t="s">
        <v>0</v>
      </c>
      <c r="E22" s="22"/>
      <c r="F22" s="21">
        <v>424322.0500000001</v>
      </c>
      <c r="G22" s="21"/>
      <c r="H22" s="22">
        <v>12</v>
      </c>
      <c r="I22" s="21">
        <v>35360.170833333344</v>
      </c>
    </row>
    <row r="23" spans="1:9" x14ac:dyDescent="0.2">
      <c r="A23" s="162"/>
      <c r="B23" s="164" t="s">
        <v>61</v>
      </c>
      <c r="C23" s="164" t="s">
        <v>61</v>
      </c>
      <c r="D23" s="164" t="s">
        <v>61</v>
      </c>
      <c r="E23" s="33">
        <v>281</v>
      </c>
      <c r="F23" s="34">
        <v>8030271.9499999909</v>
      </c>
      <c r="G23" s="34">
        <v>28577.480249110289</v>
      </c>
      <c r="H23" s="33">
        <v>227.08333333333334</v>
      </c>
      <c r="I23" s="34">
        <v>35362.66546788987</v>
      </c>
    </row>
    <row r="24" spans="1:9" x14ac:dyDescent="0.2">
      <c r="A24" s="162" t="s">
        <v>113</v>
      </c>
      <c r="B24" s="23" t="s">
        <v>2</v>
      </c>
      <c r="C24" s="25" t="s">
        <v>1</v>
      </c>
      <c r="D24" s="24" t="s">
        <v>0</v>
      </c>
      <c r="E24" s="22">
        <v>478</v>
      </c>
      <c r="F24" s="21">
        <v>1644470.3000000019</v>
      </c>
      <c r="G24" s="21">
        <v>3440.3144351464475</v>
      </c>
      <c r="H24" s="22">
        <v>395.5</v>
      </c>
      <c r="I24" s="21">
        <v>4157.9527180783862</v>
      </c>
    </row>
    <row r="25" spans="1:9" x14ac:dyDescent="0.2">
      <c r="A25" s="162"/>
      <c r="B25" s="162" t="s">
        <v>9</v>
      </c>
      <c r="C25" s="25" t="s">
        <v>4</v>
      </c>
      <c r="D25" s="24" t="s">
        <v>0</v>
      </c>
      <c r="E25" s="22">
        <v>259</v>
      </c>
      <c r="F25" s="21">
        <v>39716279.779999986</v>
      </c>
      <c r="G25" s="21">
        <v>153344.70957528951</v>
      </c>
      <c r="H25" s="22">
        <v>247.91666666666666</v>
      </c>
      <c r="I25" s="21">
        <v>160200.12012100834</v>
      </c>
    </row>
    <row r="26" spans="1:9" x14ac:dyDescent="0.2">
      <c r="A26" s="162"/>
      <c r="B26" s="162"/>
      <c r="C26" s="25" t="s">
        <v>6</v>
      </c>
      <c r="D26" s="24" t="s">
        <v>0</v>
      </c>
      <c r="E26" s="22"/>
      <c r="F26" s="21">
        <v>382620.59</v>
      </c>
      <c r="G26" s="21"/>
      <c r="H26" s="22">
        <v>10.25</v>
      </c>
      <c r="I26" s="21">
        <v>37328.83804878049</v>
      </c>
    </row>
    <row r="27" spans="1:9" x14ac:dyDescent="0.2">
      <c r="A27" s="162"/>
      <c r="B27" s="162" t="s">
        <v>18</v>
      </c>
      <c r="C27" s="25" t="s">
        <v>11</v>
      </c>
      <c r="D27" s="24" t="s">
        <v>0</v>
      </c>
      <c r="E27" s="22">
        <v>112</v>
      </c>
      <c r="F27" s="21">
        <v>286542.63</v>
      </c>
      <c r="G27" s="21">
        <v>2558.4163392857145</v>
      </c>
      <c r="H27" s="22">
        <v>70.916666666666671</v>
      </c>
      <c r="I27" s="21">
        <v>4040.5541245593422</v>
      </c>
    </row>
    <row r="28" spans="1:9" x14ac:dyDescent="0.2">
      <c r="A28" s="162"/>
      <c r="B28" s="162"/>
      <c r="C28" s="25" t="s">
        <v>13</v>
      </c>
      <c r="D28" s="24" t="s">
        <v>0</v>
      </c>
      <c r="E28" s="22">
        <v>34</v>
      </c>
      <c r="F28" s="21">
        <v>125774.51000000002</v>
      </c>
      <c r="G28" s="21">
        <v>3699.2502941176476</v>
      </c>
      <c r="H28" s="22">
        <v>18.916666666666668</v>
      </c>
      <c r="I28" s="21">
        <v>6648.8727753303983</v>
      </c>
    </row>
    <row r="29" spans="1:9" x14ac:dyDescent="0.2">
      <c r="A29" s="162"/>
      <c r="B29" s="162"/>
      <c r="C29" s="25" t="s">
        <v>15</v>
      </c>
      <c r="D29" s="24" t="s">
        <v>0</v>
      </c>
      <c r="E29" s="22">
        <v>41</v>
      </c>
      <c r="F29" s="21">
        <v>132865.50999999998</v>
      </c>
      <c r="G29" s="21">
        <v>3240.6221951219509</v>
      </c>
      <c r="H29" s="22">
        <v>29.25</v>
      </c>
      <c r="I29" s="21">
        <v>4542.4105982905976</v>
      </c>
    </row>
    <row r="30" spans="1:9" x14ac:dyDescent="0.2">
      <c r="A30" s="162"/>
      <c r="B30" s="162" t="s">
        <v>22</v>
      </c>
      <c r="C30" s="163" t="s">
        <v>22</v>
      </c>
      <c r="D30" s="24" t="s">
        <v>19</v>
      </c>
      <c r="E30" s="22">
        <v>41</v>
      </c>
      <c r="F30" s="21">
        <v>460908.26999999996</v>
      </c>
      <c r="G30" s="21">
        <v>11241.665121951219</v>
      </c>
      <c r="H30" s="22">
        <v>28.083333333333332</v>
      </c>
      <c r="I30" s="21">
        <v>16412.163916913945</v>
      </c>
    </row>
    <row r="31" spans="1:9" x14ac:dyDescent="0.2">
      <c r="A31" s="162"/>
      <c r="B31" s="162"/>
      <c r="C31" s="163"/>
      <c r="D31" s="24" t="s">
        <v>0</v>
      </c>
      <c r="E31" s="22">
        <v>140</v>
      </c>
      <c r="F31" s="21">
        <v>2444496.3199999989</v>
      </c>
      <c r="G31" s="21">
        <v>17460.687999999991</v>
      </c>
      <c r="H31" s="22">
        <v>87.166666666666671</v>
      </c>
      <c r="I31" s="21">
        <v>28043.934837476085</v>
      </c>
    </row>
    <row r="32" spans="1:9" x14ac:dyDescent="0.2">
      <c r="A32" s="162"/>
      <c r="B32" s="162" t="s">
        <v>33</v>
      </c>
      <c r="C32" s="25" t="s">
        <v>24</v>
      </c>
      <c r="D32" s="24" t="s">
        <v>0</v>
      </c>
      <c r="E32" s="22"/>
      <c r="F32" s="21">
        <v>8609</v>
      </c>
      <c r="G32" s="21"/>
      <c r="H32" s="22">
        <v>0.66666666666666663</v>
      </c>
      <c r="I32" s="21">
        <v>12913.5</v>
      </c>
    </row>
    <row r="33" spans="1:9" x14ac:dyDescent="0.2">
      <c r="A33" s="162"/>
      <c r="B33" s="162"/>
      <c r="C33" s="25" t="s">
        <v>26</v>
      </c>
      <c r="D33" s="24" t="s">
        <v>0</v>
      </c>
      <c r="E33" s="22">
        <v>61</v>
      </c>
      <c r="F33" s="21">
        <v>875358.70000000007</v>
      </c>
      <c r="G33" s="21">
        <v>14350.142622950822</v>
      </c>
      <c r="H33" s="22">
        <v>44.916666666666664</v>
      </c>
      <c r="I33" s="21">
        <v>19488.505380333954</v>
      </c>
    </row>
    <row r="34" spans="1:9" x14ac:dyDescent="0.2">
      <c r="A34" s="162"/>
      <c r="B34" s="162"/>
      <c r="C34" s="25" t="s">
        <v>28</v>
      </c>
      <c r="D34" s="24" t="s">
        <v>0</v>
      </c>
      <c r="E34" s="22"/>
      <c r="F34" s="21">
        <v>36963.33</v>
      </c>
      <c r="G34" s="21"/>
      <c r="H34" s="22">
        <v>2</v>
      </c>
      <c r="I34" s="21">
        <v>18481.665000000001</v>
      </c>
    </row>
    <row r="35" spans="1:9" x14ac:dyDescent="0.2">
      <c r="A35" s="162"/>
      <c r="B35" s="162"/>
      <c r="C35" s="25" t="s">
        <v>32</v>
      </c>
      <c r="D35" s="24" t="s">
        <v>0</v>
      </c>
      <c r="E35" s="22">
        <v>48</v>
      </c>
      <c r="F35" s="21">
        <v>512185.92</v>
      </c>
      <c r="G35" s="21">
        <v>10670.539999999999</v>
      </c>
      <c r="H35" s="22">
        <v>37.166666666666664</v>
      </c>
      <c r="I35" s="21">
        <v>13780.787085201793</v>
      </c>
    </row>
    <row r="36" spans="1:9" x14ac:dyDescent="0.2">
      <c r="A36" s="162"/>
      <c r="B36" s="23" t="s">
        <v>46</v>
      </c>
      <c r="C36" s="25" t="s">
        <v>46</v>
      </c>
      <c r="D36" s="24" t="s">
        <v>0</v>
      </c>
      <c r="E36" s="22">
        <v>121</v>
      </c>
      <c r="F36" s="21">
        <v>2169981.7000000002</v>
      </c>
      <c r="G36" s="21">
        <v>17933.733057851241</v>
      </c>
      <c r="H36" s="22">
        <v>78.5</v>
      </c>
      <c r="I36" s="21">
        <v>27643.078980891725</v>
      </c>
    </row>
    <row r="37" spans="1:9" x14ac:dyDescent="0.2">
      <c r="A37" s="162"/>
      <c r="B37" s="23" t="s">
        <v>60</v>
      </c>
      <c r="C37" s="25" t="s">
        <v>57</v>
      </c>
      <c r="D37" s="24" t="s">
        <v>0</v>
      </c>
      <c r="E37" s="22">
        <v>214</v>
      </c>
      <c r="F37" s="21">
        <v>7336792.5</v>
      </c>
      <c r="G37" s="21">
        <v>34284.077102803742</v>
      </c>
      <c r="H37" s="22">
        <v>184.41666666666666</v>
      </c>
      <c r="I37" s="21">
        <v>39783.782196113869</v>
      </c>
    </row>
    <row r="38" spans="1:9" x14ac:dyDescent="0.2">
      <c r="A38" s="162"/>
      <c r="B38" s="162" t="s">
        <v>61</v>
      </c>
      <c r="C38" s="162" t="s">
        <v>61</v>
      </c>
      <c r="D38" s="162" t="s">
        <v>61</v>
      </c>
      <c r="E38" s="22">
        <v>481</v>
      </c>
      <c r="F38" s="21">
        <v>56133849.060000136</v>
      </c>
      <c r="G38" s="21">
        <v>116702.38889812918</v>
      </c>
      <c r="H38" s="22">
        <v>409.75</v>
      </c>
      <c r="I38" s="21">
        <v>136995.36073215408</v>
      </c>
    </row>
    <row r="39" spans="1:9" x14ac:dyDescent="0.2">
      <c r="A39" s="162" t="s">
        <v>115</v>
      </c>
      <c r="B39" s="162" t="s">
        <v>61</v>
      </c>
      <c r="C39" s="162" t="s">
        <v>61</v>
      </c>
      <c r="D39" s="162" t="s">
        <v>61</v>
      </c>
      <c r="E39" s="22">
        <v>731</v>
      </c>
      <c r="F39" s="21">
        <v>64164121.010000214</v>
      </c>
      <c r="G39" s="21">
        <v>87775.815335157618</v>
      </c>
      <c r="H39" s="22">
        <v>636.83333333333337</v>
      </c>
      <c r="I39" s="21">
        <v>100754.96625490743</v>
      </c>
    </row>
  </sheetData>
  <mergeCells count="18">
    <mergeCell ref="C16:C17"/>
    <mergeCell ref="B16:B17"/>
    <mergeCell ref="B18:B21"/>
    <mergeCell ref="B23:D23"/>
    <mergeCell ref="A2:A23"/>
    <mergeCell ref="B4:B7"/>
    <mergeCell ref="C8:C10"/>
    <mergeCell ref="B8:B10"/>
    <mergeCell ref="C13:C15"/>
    <mergeCell ref="B11:B15"/>
    <mergeCell ref="B38:D38"/>
    <mergeCell ref="A24:A38"/>
    <mergeCell ref="A39:D39"/>
    <mergeCell ref="B25:B26"/>
    <mergeCell ref="B27:B29"/>
    <mergeCell ref="C30:C31"/>
    <mergeCell ref="B30:B31"/>
    <mergeCell ref="B32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Charts</vt:lpstr>
      </vt:variant>
      <vt:variant>
        <vt:i4>2</vt:i4>
      </vt:variant>
    </vt:vector>
  </HeadingPairs>
  <TitlesOfParts>
    <vt:vector size="17" baseType="lpstr">
      <vt:lpstr>DSP wages</vt:lpstr>
      <vt:lpstr>DSP and Supervisory Race</vt:lpstr>
      <vt:lpstr>High Needs Funding</vt:lpstr>
      <vt:lpstr>HNF Sample distribution</vt:lpstr>
      <vt:lpstr>Support Costs Summary</vt:lpstr>
      <vt:lpstr>ISPM Summary</vt:lpstr>
      <vt:lpstr>SD compared with...</vt:lpstr>
      <vt:lpstr>Children (0-20)</vt:lpstr>
      <vt:lpstr>ISPM 2</vt:lpstr>
      <vt:lpstr>ISPM 4</vt:lpstr>
      <vt:lpstr>ISPM 4- Children</vt:lpstr>
      <vt:lpstr>ISPM 6</vt:lpstr>
      <vt:lpstr>ISPM 6 for Young Adults</vt:lpstr>
      <vt:lpstr>ISPM 6- Children</vt:lpstr>
      <vt:lpstr>ISPM unk</vt:lpstr>
      <vt:lpstr>Division of costs</vt:lpstr>
      <vt:lpstr>Division of costs for Children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Jim Karpe</cp:lastModifiedBy>
  <dcterms:modified xsi:type="dcterms:W3CDTF">2024-12-09T16:16:27Z</dcterms:modified>
</cp:coreProperties>
</file>